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https://d.docs.live.net/84f4355c494e6213/Escritorio/Aleman/"/>
    </mc:Choice>
  </mc:AlternateContent>
  <xr:revisionPtr revIDLastSave="196" documentId="13_ncr:1_{1E447BF0-EF60-4AE2-8F62-6D35134A75DD}" xr6:coauthVersionLast="47" xr6:coauthVersionMax="47" xr10:uidLastSave="{37707F31-38F4-4F6B-AAEB-1B05B44DFB47}"/>
  <bookViews>
    <workbookView xWindow="-108" yWindow="-108" windowWidth="23256" windowHeight="12456" activeTab="4" xr2:uid="{00000000-000D-0000-FFFF-FFFF00000000}"/>
  </bookViews>
  <sheets>
    <sheet name="Über diesen Rechnungstracker" sheetId="6" r:id="rId1"/>
    <sheet name="Rechnung" sheetId="1" r:id="rId2"/>
    <sheet name="Kunden" sheetId="3" r:id="rId3"/>
    <sheet name="Rechnungen – Haupt" sheetId="2" r:id="rId4"/>
    <sheet name="Rechnungsdetails" sheetId="4" r:id="rId5"/>
  </sheets>
  <definedNames>
    <definedName name="CompanyName">Rechnung!$B$1</definedName>
    <definedName name="CustomerLookup">CustomerList[Lookup]</definedName>
    <definedName name="Invoice_No">InvoicesMain[Rechnung '#]</definedName>
    <definedName name="InvoiceNoDetails">"InvoiceDetails[Invoice No]"</definedName>
    <definedName name="rngInvoice">Rechnung!$G$4</definedName>
    <definedName name="_xlnm.Print_Titles" localSheetId="2">Kunden!$1:$2</definedName>
    <definedName name="_xlnm.Print_Titles" localSheetId="3">'Rechnungen – Haupt'!$1:$2</definedName>
    <definedName name="_xlnm.Print_Titles" localSheetId="4">Rechnungsdetails!$1:$2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1" l="1" a="1"/>
  <c r="C10" i="1" s="1"/>
  <c r="D4" i="2"/>
  <c r="D3" i="2"/>
  <c r="G27" i="1" l="1"/>
  <c r="G28" i="1"/>
  <c r="G5" i="1" l="1"/>
  <c r="C5" i="2" l="1"/>
  <c r="G5" i="2"/>
  <c r="H5" i="2"/>
  <c r="B23" i="1" l="1" a="1"/>
  <c r="B23" i="1" s="1"/>
  <c r="B22" i="1" a="1"/>
  <c r="B22" i="1" s="1"/>
  <c r="B21" i="1" a="1"/>
  <c r="B21" i="1" s="1"/>
  <c r="B20" i="1" a="1"/>
  <c r="B20" i="1" s="1"/>
  <c r="B19" i="1" a="1"/>
  <c r="B19" i="1" s="1"/>
  <c r="B18" i="1" a="1"/>
  <c r="B18" i="1" s="1"/>
  <c r="B17" i="1" a="1"/>
  <c r="B17" i="1" s="1"/>
  <c r="B16" i="1" a="1"/>
  <c r="B16" i="1" s="1"/>
  <c r="B15" i="1" a="1"/>
  <c r="B15" i="1" s="1"/>
  <c r="B14" i="1" a="1"/>
  <c r="B14" i="1" s="1"/>
  <c r="B13" i="1" a="1"/>
  <c r="B13" i="1" s="1"/>
  <c r="B12" i="1" a="1"/>
  <c r="B12" i="1" s="1"/>
  <c r="B11" i="1" a="1"/>
  <c r="B11" i="1" s="1"/>
  <c r="B10" i="1" a="1"/>
  <c r="B10" i="1" s="1"/>
  <c r="B9" i="1" a="1"/>
  <c r="B9" i="1" s="1"/>
  <c r="F23" i="1" l="1" a="1"/>
  <c r="F23" i="1" s="1"/>
  <c r="F22" i="1" a="1"/>
  <c r="F22" i="1" s="1"/>
  <c r="F21" i="1" a="1"/>
  <c r="F21" i="1" s="1"/>
  <c r="F20" i="1" a="1"/>
  <c r="F20" i="1" s="1"/>
  <c r="F19" i="1" a="1"/>
  <c r="F19" i="1" s="1"/>
  <c r="F18" i="1" a="1"/>
  <c r="F18" i="1" s="1"/>
  <c r="F17" i="1" a="1"/>
  <c r="F17" i="1" s="1"/>
  <c r="F16" i="1" a="1"/>
  <c r="F16" i="1" s="1"/>
  <c r="F15" i="1" a="1"/>
  <c r="F15" i="1" s="1"/>
  <c r="F14" i="1" a="1"/>
  <c r="F14" i="1" s="1"/>
  <c r="F13" i="1" a="1"/>
  <c r="F13" i="1" s="1"/>
  <c r="F12" i="1" a="1"/>
  <c r="F12" i="1" s="1"/>
  <c r="F11" i="1" a="1"/>
  <c r="F11" i="1" s="1"/>
  <c r="F10" i="1" a="1"/>
  <c r="F10" i="1" s="1"/>
  <c r="E23" i="1" a="1"/>
  <c r="E23" i="1" s="1"/>
  <c r="E22" i="1" a="1"/>
  <c r="E22" i="1" s="1"/>
  <c r="E21" i="1" a="1"/>
  <c r="E21" i="1" s="1"/>
  <c r="E20" i="1" a="1"/>
  <c r="E20" i="1" s="1"/>
  <c r="E19" i="1" a="1"/>
  <c r="E19" i="1" s="1"/>
  <c r="E18" i="1" a="1"/>
  <c r="E18" i="1" s="1"/>
  <c r="E17" i="1" a="1"/>
  <c r="E17" i="1" s="1"/>
  <c r="E16" i="1" a="1"/>
  <c r="E16" i="1" s="1"/>
  <c r="E15" i="1" a="1"/>
  <c r="E15" i="1" s="1"/>
  <c r="E14" i="1" a="1"/>
  <c r="E14" i="1" s="1"/>
  <c r="E13" i="1" a="1"/>
  <c r="E13" i="1" s="1"/>
  <c r="E12" i="1" a="1"/>
  <c r="E12" i="1" s="1"/>
  <c r="E11" i="1" a="1"/>
  <c r="E11" i="1" s="1"/>
  <c r="E10" i="1" a="1"/>
  <c r="E10" i="1" s="1"/>
  <c r="D23" i="1" a="1"/>
  <c r="D23" i="1" s="1"/>
  <c r="D22" i="1" a="1"/>
  <c r="D22" i="1" s="1"/>
  <c r="D21" i="1" a="1"/>
  <c r="D21" i="1" s="1"/>
  <c r="D20" i="1" a="1"/>
  <c r="D20" i="1" s="1"/>
  <c r="D19" i="1" a="1"/>
  <c r="D19" i="1" s="1"/>
  <c r="D18" i="1" a="1"/>
  <c r="D18" i="1" s="1"/>
  <c r="D17" i="1" a="1"/>
  <c r="D17" i="1" s="1"/>
  <c r="D16" i="1" a="1"/>
  <c r="D16" i="1" s="1"/>
  <c r="D15" i="1" a="1"/>
  <c r="D15" i="1" s="1"/>
  <c r="D14" i="1" a="1"/>
  <c r="D14" i="1" s="1"/>
  <c r="D13" i="1" a="1"/>
  <c r="D13" i="1" s="1"/>
  <c r="D12" i="1" a="1"/>
  <c r="D12" i="1" s="1"/>
  <c r="D11" i="1" a="1"/>
  <c r="D11" i="1" s="1"/>
  <c r="D10" i="1" a="1"/>
  <c r="D10" i="1" s="1"/>
  <c r="C23" i="1" a="1"/>
  <c r="C23" i="1" s="1"/>
  <c r="C22" i="1" a="1"/>
  <c r="C22" i="1" s="1"/>
  <c r="C21" i="1" a="1"/>
  <c r="C21" i="1" s="1"/>
  <c r="C20" i="1" a="1"/>
  <c r="C20" i="1" s="1"/>
  <c r="C19" i="1" a="1"/>
  <c r="C19" i="1" s="1"/>
  <c r="C18" i="1" a="1"/>
  <c r="C18" i="1" s="1"/>
  <c r="C17" i="1" a="1"/>
  <c r="C17" i="1" s="1"/>
  <c r="C16" i="1" a="1"/>
  <c r="C16" i="1" s="1"/>
  <c r="C15" i="1" a="1"/>
  <c r="C15" i="1" s="1"/>
  <c r="C14" i="1" a="1"/>
  <c r="C14" i="1" s="1"/>
  <c r="C13" i="1" a="1"/>
  <c r="C13" i="1" s="1"/>
  <c r="C12" i="1" a="1"/>
  <c r="C12" i="1" s="1"/>
  <c r="C11" i="1" a="1"/>
  <c r="C11" i="1" s="1"/>
  <c r="H27" i="4" l="1"/>
  <c r="G25" i="1" l="1"/>
  <c r="H30" i="4"/>
  <c r="H31" i="4"/>
  <c r="H32" i="4"/>
  <c r="H33" i="4"/>
  <c r="H34" i="4"/>
  <c r="H35" i="4"/>
  <c r="H36" i="4"/>
  <c r="H37" i="4"/>
  <c r="H38" i="4"/>
  <c r="H39" i="4"/>
  <c r="H28" i="4"/>
  <c r="H3" i="4"/>
  <c r="H4" i="4"/>
  <c r="H5" i="4"/>
  <c r="H6" i="4"/>
  <c r="H7" i="4"/>
  <c r="H8" i="4"/>
  <c r="H9" i="4"/>
  <c r="H10" i="4"/>
  <c r="H11" i="4"/>
  <c r="H12" i="4"/>
  <c r="H13" i="4"/>
  <c r="H14" i="4"/>
  <c r="H15" i="4"/>
  <c r="H16" i="4"/>
  <c r="H17" i="4"/>
  <c r="H18" i="4"/>
  <c r="H19" i="4"/>
  <c r="H20" i="4"/>
  <c r="H21" i="4"/>
  <c r="H22" i="4"/>
  <c r="H23" i="4"/>
  <c r="H24" i="4"/>
  <c r="H25" i="4"/>
  <c r="H26" i="4"/>
  <c r="H29" i="4"/>
  <c r="I4" i="2" l="1"/>
  <c r="J4" i="2" s="1"/>
  <c r="I3" i="2"/>
  <c r="I5" i="2" l="1"/>
  <c r="J3" i="2"/>
  <c r="J5" i="2" s="1"/>
  <c r="D9" i="1" l="1" a="1"/>
  <c r="D9" i="1" s="1"/>
  <c r="G23" i="1" l="1"/>
  <c r="G22" i="1"/>
  <c r="G14" i="1" l="1"/>
  <c r="G12" i="1"/>
  <c r="G10" i="1"/>
  <c r="G21" i="1"/>
  <c r="G19" i="1"/>
  <c r="G15" i="1"/>
  <c r="G13" i="1"/>
  <c r="G11" i="1"/>
  <c r="G18" i="1"/>
  <c r="G17" i="1"/>
  <c r="G16" i="1"/>
  <c r="G20" i="1"/>
  <c r="F9" i="1" l="1" a="1"/>
  <c r="F9" i="1" s="1"/>
  <c r="E9" i="1" a="1"/>
  <c r="E9" i="1" s="1"/>
  <c r="C9" i="1" a="1"/>
  <c r="C9" i="1" s="1"/>
  <c r="G9" i="1" l="1"/>
  <c r="G24" i="1" s="1"/>
  <c r="G26" i="1" l="1"/>
  <c r="B4" i="3" l="1"/>
  <c r="B3" i="3"/>
  <c r="D6" i="1" l="1"/>
  <c r="C5" i="1"/>
  <c r="D5" i="1"/>
  <c r="C4" i="1"/>
  <c r="C6" i="1"/>
  <c r="G29" i="1"/>
</calcChain>
</file>

<file path=xl/sharedStrings.xml><?xml version="1.0" encoding="utf-8"?>
<sst xmlns="http://schemas.openxmlformats.org/spreadsheetml/2006/main" count="229" uniqueCount="171">
  <si>
    <t>Description</t>
  </si>
  <si>
    <t>Lookup</t>
  </si>
  <si>
    <t>Fax</t>
  </si>
  <si>
    <t>Bill To:</t>
  </si>
  <si>
    <t>3-456-1</t>
  </si>
  <si>
    <t>someone@example.com</t>
  </si>
  <si>
    <t>Qty</t>
  </si>
  <si>
    <t>Price</t>
  </si>
  <si>
    <t>Discount</t>
  </si>
  <si>
    <t>Unit Price</t>
  </si>
  <si>
    <t>1.</t>
  </si>
  <si>
    <t>2.</t>
  </si>
  <si>
    <t>Item #</t>
  </si>
  <si>
    <t>3.</t>
  </si>
  <si>
    <t>Total</t>
  </si>
  <si>
    <t>4.</t>
  </si>
  <si>
    <t xml:space="preserve">● </t>
  </si>
  <si>
    <t>Customize a document theme.</t>
  </si>
  <si>
    <t>3-456-2</t>
  </si>
  <si>
    <t>432-555-0123</t>
  </si>
  <si>
    <t>Z4567</t>
  </si>
  <si>
    <t>Z4568</t>
  </si>
  <si>
    <t>Z4569</t>
  </si>
  <si>
    <t>Z4570</t>
  </si>
  <si>
    <t>Z4571</t>
  </si>
  <si>
    <t>Z4572</t>
  </si>
  <si>
    <t>Z4573</t>
  </si>
  <si>
    <t>Z4574</t>
  </si>
  <si>
    <t>Z4575</t>
  </si>
  <si>
    <t>Z4576</t>
  </si>
  <si>
    <t>Z4577</t>
  </si>
  <si>
    <t>Z4578</t>
  </si>
  <si>
    <t>Robert Lyon</t>
  </si>
  <si>
    <t>Sanjay Patel</t>
  </si>
  <si>
    <t>345 Cherry Street</t>
  </si>
  <si>
    <t>Albany</t>
  </si>
  <si>
    <t>SD</t>
  </si>
  <si>
    <t>123456</t>
  </si>
  <si>
    <t>098765</t>
  </si>
  <si>
    <t>567 Walnut Lane</t>
  </si>
  <si>
    <t>Moline</t>
  </si>
  <si>
    <t>MO</t>
  </si>
  <si>
    <t>Contoso, Ltd</t>
  </si>
  <si>
    <t>2 - Contoso, Ltd</t>
  </si>
  <si>
    <t>432-555-0178</t>
  </si>
  <si>
    <t>432-555-0189</t>
  </si>
  <si>
    <t>432-555-0187</t>
  </si>
  <si>
    <t>Über diesen Rechnungstracker</t>
  </si>
  <si>
    <t>Der Invoice Tracker ist darauf ausgelegt, eine Historie von Kunden, Rechnungen und Rechnungsdetails zu führen, sodass Sie mehrere Rechnungen speichern können, ohne mehrere Dateien anlegen zu müssen. Sie können auch den Invoice Tracker nutzen, um Ihre zuvor abgestellten Daten zu analysieren. Zum Beispiel können Sie alle Rechnungen eines Kunden, eines bestimmten Projekts oder alle Rechnungen für den letzten Monat, das letzte Jahr und mehr einsehen.</t>
  </si>
  <si>
    <t>Bevor Sie beginnen, werfen Sie einen Blick auf die bereitgestellten Beispieldaten. Auf dem Rechnungsblatt wählen Sie die Zelle rechts von Rechnung # (Zelle L8) aus, dann erscheint eine Dropdown-Liste. Wählen Sie den Dropdown-Pfeil und wählen Sie dann eine Musterrechnung aus. Beachten Sie, wie sich alle Rechnungsinformationen automatisch ändern, um die ausgewählte Rechnung widerzuspiegeln. Schau dir nun die Blätter Kunden, Rechnungen – Hauptrechnungen und Rechnungsdetails an. Jedes dieser Blätter liefert Informationen für die Rechnung, und alle von Ihnen vorgenommenen Änderungen werden automatisch aktualisiert.</t>
  </si>
  <si>
    <t>Wie fange ich an?</t>
  </si>
  <si>
    <t>Verändern Sie das Rechnungsblatt so, dass es Ihre Unternehmensinformationen mit den folgenden Schritten widerspiegelt:</t>
  </si>
  <si>
    <t>Navigiere zum Rechnungsblatt und wähle im Reiter "Überprüfen" in der Gruppe Änderungen "Schutzformular entschützen".</t>
  </si>
  <si>
    <t>Hinweis: Das Rechnungsblatt ist geschützt, um unbeabsichtigte Änderungen zu vermeiden, da – wie bereits erwähnt – der Großteil der Daten auf diesem Blatt aus allen anderen Blättern im Arbeitsbuch stammt.</t>
  </si>
  <si>
    <t>Passen Sie die Rechnungskopfzeile an, indem Sie Ihren Firmennamen, Straßenadresse, Stadt, ST-Postleitzahl, E-Mail-Adresse, Website und so weiter eingeben. Am unteren Rand der Rechnung (Zeile 43) ändern Sie die Zahlungsanweisungen.</t>
  </si>
  <si>
    <t>Wichtig! Ändern Sie die Abrechnungs- oder Rechnungsinformationen nicht. Alle diese Zellen enthalten Formeln, die die Rechnung automatisch aktualisieren, wie im Abschnitt "Über den Rechnungstracker" angegeben.</t>
  </si>
  <si>
    <t>Tipp: Erstellen Sie ein individuelles Thema-Farbset, das zu Ihrem Firmenbranding passt! Dazu wählen Sie im Reiter Seitenlayout in der Themen-Gruppe Farben aus und wählen Sie dann Neue Themefarben erstellen. Weitere Informationen zur Erstellung eines benutzerdefinierten Farbsets finden Sie im folgenden Hilfethema:</t>
  </si>
  <si>
    <t>Nachdem Sie Ihre gewünschten Änderungen vorgenommen haben, kehren Sie zum Rechnungsblatt zurück und wählen Sie im Reiter Überprüfen in der Gruppe Änderungen Schutzblatt und dann OK. Wenn das Rechnungsblatt geschützt ist, ist die einzige Zelle, die du auswählen kannst, die Zelle mit dem Dropdown-Menü Rechnung #.</t>
  </si>
  <si>
    <t>Wie erstelle ich eine Rechnung?</t>
  </si>
  <si>
    <t>Auf dem Kundenblatt geben Sie Kundendaten wie Firmennamen und Adresse ein. Beachten Sie, dass das Unternehmen # ein wichtiger Eintrag ist, da es für jedes Unternehmen eine eindeutige Kennung bereitstellt, die im gesamten Rechnungstracker verwendet wird. Beachte auch, dass du ein Unternehmen nur einmal hinzufügen musst. Bei nachfolgenden Rechnungen an dasselbe Unternehmen kann dieser Schritt übersprungen werden.</t>
  </si>
  <si>
    <t>Hinweis: Wenn Sie dieselbe Nummer mehr als einem Unternehmen zuweisen oder denselben Firmennamen mehrmals eingeben, werden die Einträge rot, um Sie auf die Duplikation aufmerksam zu machen.</t>
  </si>
  <si>
    <t>Auf dem Hauptblatt Rechnungen geben Sie die Hauptinformationen Ihrer Rechnung ein, wie Rechnung #, Rechnungsdatum und Projektbeschreibung. Wie das Unternehmen # ist auch die Rechnung # ein wichtiger Eintrag, da sie für jede Rechnung eine eindeutige Kennung bereitstellt und im gesamten Rechnungstracker verwendet wird. Ein weiterer wichtiger Eintrag ist das Unternehmen. Wenn Sie ein Unternehmen aus dem Dropdown-Menü auswählen, wird Ihre Rechnung mit diesem Unternehmen verknüpft. Wenn Sie dann eine Rechnung # auf dem Rechnungsblatt auswählen, werden die Angaben dieses Unternehmens, wie Firmenname und Adresse, automatisch auf der Rechnung eingetragen.</t>
  </si>
  <si>
    <t>Hinweis: Wenn Sie dieselbe Nummer mehr als einer Rechnung zuweisen, werden die Buchungen rot, um Sie auf die Duplikater aufmerksam zu machen.</t>
  </si>
  <si>
    <t>Auf dem Rechnungsblatt geben Sie die Angaben Ihrer Rechnung ein, wie z. B. Artikelbeschreibung, Artikel #, Menge und Stückpreis. Das Dropdown-Menü Rechnung # bietet eine Liste der Rechnungen, die du im Rechnungsblatt – Haupt eingegeben hast, um die Dateneingabe zu erleichtern. Ähnlich wie bei Unternehmen # im vorherigen Schritt verknüpft die Rechnung # diesen Detailartikel mit einer bestimmten Rechnung. Wenn Sie eine Rechnung # auf dem Rechnungsblatt im Dropdown-Menü Rechnung # auswählen, erscheinen die zugehörigen Rechnungsdetails für diese Rechnung.</t>
  </si>
  <si>
    <t>Hinweis: Sie sind auf 25 Details pro Rechnung begrenzt. Wenn mehr als 25 Elemente hinzugefügt werden, werden alle entsprechenden Einträge rot, um Sie auf diese Einschränkung aufmerksam zu machen. Wenn Sie mehr als 25 Rechnungsposten haben, müssen Sie eine zweite Rechnung erstellen.</t>
  </si>
  <si>
    <t>Wie füge ich weitere Kunden, Rechnungen und Rechnungsdetails hinzu?</t>
  </si>
  <si>
    <t xml:space="preserve">
The data for Customers, Invoices, and Invoice Details are stored in Excel tables. When you add a new row to a table, the newly added row will be formatted automatically and any calculations will be copied. To add new table rows do one of the following:
Die Daten für Kunden, Rechnungen und Rechnungsdetails werden in Excel-Tabellen gespeichert. Wenn du eine neue Zeile zu einer Tabelle hinzufügst, wird die neu hinzugefügte Zeile automatisch formatiert und alle Berechnungen werden kopiert. Um neue Tabellenzeilen hinzuzufügen, tun Sie eines der folgenden:</t>
  </si>
  <si>
    <t>Wenn die Tabelle keine Total-Zeile hat, beginnen Sie, unter der Tabelle zu tippen, und sie wird automatisch erweitert, wenn Sie die Enter- oder Tab-Taste drücken.</t>
  </si>
  <si>
    <t>Platziere deinen Zellzeiger in die letzte Zelle über der Total-Zeile, zum Beispiel in der Rechnungstabelle in der Notizen-Zelle für die letzte Rechnung, und drücke dann Tab.</t>
  </si>
  <si>
    <t>Im Reiter Home, in der Gruppe Zellen, wählen Sie Einfügen und dann Tabellenzeilen oben oder Tabellenzeilen darunter.</t>
  </si>
  <si>
    <t>In der unteren rechten Ecke der Tabelle legen Sie Ihre Maus auf den Griff der Tischgröße und ziehen Sie nach unten, um die Anzahl der verfügbaren Tabellenzeilen zu erhöhen.</t>
  </si>
  <si>
    <t>Wie analysiere ich meine Rechnungsdetails?</t>
  </si>
  <si>
    <t>Wie im Abschnitt "Über den Rechnungstracker" erwähnt, können Sie nach der Eingabe mehrerer Rechnungen eine Liste aller Rechnungen für einen bestimmten Kunden, ein Projekt, ein festgelegtes Datumsintervall und vieles mehr einsehen. Diese Art der Analyse wird mit einem Filter durchgeführt, der es Ihnen ermöglicht, eine Liste von Daten schnell einzugrenzen. Um auf einen Filter in den Tabellen Kunden, Rechnungen oder Rechnungsdetails zuzugreifen, wählen Sie neben einem beliebigen Tabellenfeldnamen einen Dropdown-Pfeil. Ein Filterfenster zeigt eine Vielzahl von Filteroptionen an. Hier sind einige Filterbeispiele, die Ihnen beim Einstieg helfen:</t>
  </si>
  <si>
    <t>Um den Gesamtbetrag anzuzeigen, den Sie einem bestimmten Kunden berechnet haben: Auf dem Rechnungsblatt – Haupt, rechts vom Feld Unternehmen #, wählen Sie den Dropdown-Pfeil. Im Filterfenster klicken Sie auf Alle auswählen, um alle Unternehmen abzuwählen, wählen Sie das gewünschte Unternehmen und wählen Sie dann OK.</t>
  </si>
  <si>
    <t>Tipp: Im Filterbereich können Sie auch den Kundennamen im Suchtext eingeben, um schnell in der verfügbaren Liste zu suchen.</t>
  </si>
  <si>
    <t>Um alle Rechnungen für einen bestimmten Kunden und bestimmte Projekte einzusehen: Beginnen Sie damit, Ihren gewünschten Kunden anhand der im vorherigen Beispiel angegebenen Schritte zu filtern. Dann wähle rechts von Projekt # den Dropdown-Pfeil. Im Filterfenster wählen Sie das gewünschte Projekt oder die gewünschten Projekte aus und wählen Sie dann OK.</t>
  </si>
  <si>
    <t>Um alle Rechnungen des vorherigen Monats einzusehen: Auf dem Rechnungsblatt – Haupt, rechts im Feld Rechnungsdatum, wählen Sie den Dropdown-Pfeil, zeigen Sie auf Datumsfilter und wählen Sie dann Letzten Monat.</t>
  </si>
  <si>
    <t>Um alle Kunden mit derselben Vorwahl anzuzeigen: Wählen Sie im Kundenblatt rechts im Telefonfeld den Dropdown-Pfeil aus. Im Filterfenster klicken Sie im Suchtextfeld, geben Sie die Vorwahl ein und wählen Sie dann OK.</t>
  </si>
  <si>
    <t>Filterspitzen</t>
  </si>
  <si>
    <t>Wenn eine Tabelle eine Gesamtzeile wie Kunden und Rechnungen hat, spiegeln die berechneten Gesamtsummen nur Ihre gefilterte Liste wider.</t>
  </si>
  <si>
    <t>Verwenden Sie mehrere Filter auf einem einzelnen Feld oder über mehrere Felder hinweg, um Ihre Ergebnisse zu verfeinern.</t>
  </si>
  <si>
    <t>Um einen einzelnen Filter zu löschen, wählen Sie den Dropdown-Pfeil für eine zuvor gefilterte Spalte und wählen Sie dann Filter von &lt;Feldname&gt; löschen.</t>
  </si>
  <si>
    <t>Um mehrere Filter gleichzeitig zu löschen, platziere deinen Zellzeiger in der Tabelle, im Home-Tab in der Bearbeitungsgruppe, wähle Sortieren &amp; Filtern und dann Löschen.</t>
  </si>
  <si>
    <t>Verkaufsrechnung</t>
  </si>
  <si>
    <t>Straßenadresse</t>
  </si>
  <si>
    <t>Stadt, Bundesstaat Postleitzahl</t>
  </si>
  <si>
    <t>P: Telefonnummer</t>
  </si>
  <si>
    <t>F: Faxnummer</t>
  </si>
  <si>
    <t>E-Mail</t>
  </si>
  <si>
    <t>Webseite</t>
  </si>
  <si>
    <t>Adresse:</t>
  </si>
  <si>
    <t>Rechnung für: Projekt 2</t>
  </si>
  <si>
    <t>Telefon: 432-555-0189</t>
  </si>
  <si>
    <t>Rechnung #:</t>
  </si>
  <si>
    <t>Rechnungsdatum:</t>
  </si>
  <si>
    <t>Artikel #</t>
  </si>
  <si>
    <t>Beschreibung</t>
  </si>
  <si>
    <t>Menge</t>
  </si>
  <si>
    <t>Einheitspreis</t>
  </si>
  <si>
    <t>Rechnungsuntersumme</t>
  </si>
  <si>
    <t>Steuersatz</t>
  </si>
  <si>
    <t>Umsatzsteuer</t>
  </si>
  <si>
    <t>Sonstiges</t>
  </si>
  <si>
    <t>Eingehende Anzahlung</t>
  </si>
  <si>
    <t>GESAMT</t>
  </si>
  <si>
    <t>Make all checks payable to Verkaufsrechnung.</t>
  </si>
  <si>
    <t>Die Gesamtzahl ist in &lt;#&gt; Tagen fällig. Überfällige Konten unterliegen einer Servicegebühr von &lt;#&gt; % pro Monat.</t>
  </si>
  <si>
    <t>Kunden</t>
  </si>
  <si>
    <t>Gesellschaft #</t>
  </si>
  <si>
    <t xml:space="preserve"> Gesamtzahl der Kunden: 2  </t>
  </si>
  <si>
    <t>Firmenname</t>
  </si>
  <si>
    <t>Tailspin-Spielzeuge</t>
  </si>
  <si>
    <t>Kontaktname</t>
  </si>
  <si>
    <t>Adresse</t>
  </si>
  <si>
    <t>Stadt</t>
  </si>
  <si>
    <t>Bundesstaat</t>
  </si>
  <si>
    <t>PLZ</t>
  </si>
  <si>
    <t>Telefon</t>
  </si>
  <si>
    <t>Rechnungen</t>
  </si>
  <si>
    <t>Rechnung #</t>
  </si>
  <si>
    <t>Gesamtwerte</t>
  </si>
  <si>
    <t>Gesellschaft</t>
  </si>
  <si>
    <t>1 - Tailspin-Spielzeuge</t>
  </si>
  <si>
    <t>Rechnungsdatum</t>
  </si>
  <si>
    <t>Projektbeschreibung</t>
  </si>
  <si>
    <t>Projekt 1</t>
  </si>
  <si>
    <t>Projekt 2</t>
  </si>
  <si>
    <t>Anzahlung</t>
  </si>
  <si>
    <t>Detailsumme</t>
  </si>
  <si>
    <t>Gesamtbetrag der Rechnung</t>
  </si>
  <si>
    <t>Notizen</t>
  </si>
  <si>
    <t>Rechnungsdetails</t>
  </si>
  <si>
    <t>Rechnung 3-456-1 Daten 1</t>
  </si>
  <si>
    <t>Rechnung 3-456-1 Daten 2</t>
  </si>
  <si>
    <t>Rechnung 3-456-1 Data 3</t>
  </si>
  <si>
    <t>Rechnung 3-456-1 Daten 4</t>
  </si>
  <si>
    <t>Rechnung 3-456-1 Data 5</t>
  </si>
  <si>
    <t>Rechnung 3-456-1 Data 6</t>
  </si>
  <si>
    <t>Rechnung 3-456-1 Daten 7</t>
  </si>
  <si>
    <t>Rechnung 3-456-1 Daten 8</t>
  </si>
  <si>
    <t>Rechnung 3-456-1 Daten 9</t>
  </si>
  <si>
    <t>Rechnung 3-456-1 Daten 10</t>
  </si>
  <si>
    <t>Rechnung 3-456-1 Daten 11</t>
  </si>
  <si>
    <t>Rechnung 3-456-1 Daten 12</t>
  </si>
  <si>
    <t>Rechnung 3-456-1 Daten 13</t>
  </si>
  <si>
    <t>Rechnung 3-456-1 Daten 14</t>
  </si>
  <si>
    <t>Rechnung 3-456-1 Daten 15</t>
  </si>
  <si>
    <t>Rechnung 3-456-1 Daten 16</t>
  </si>
  <si>
    <t>Rechnung 3-456-1 Daten 17</t>
  </si>
  <si>
    <t>Rechnung 3-456-1 Daten 18</t>
  </si>
  <si>
    <t>Rechnung 3-456-1 Daten 19</t>
  </si>
  <si>
    <t>Rechnung 3-456-1 Daten 20</t>
  </si>
  <si>
    <t>Rechnung 3-456-1 Daten 21</t>
  </si>
  <si>
    <t>Rechnung 3-456-1 Daten 22</t>
  </si>
  <si>
    <t>Rechnung 3-456-1 Daten 23</t>
  </si>
  <si>
    <t>Rechnung 3-456-1 Daten 24</t>
  </si>
  <si>
    <t>Rechnung 3-456-1 Daten 25</t>
  </si>
  <si>
    <t>Rechnung 3-456-2 Daten 1</t>
  </si>
  <si>
    <t>Rechnung 3-456-2 Data 2</t>
  </si>
  <si>
    <t>Rechnung 3-456-2 Daten 3</t>
  </si>
  <si>
    <t>Rechnung 3-456-2 Data 4</t>
  </si>
  <si>
    <t>Rechnung 3-456-2 Data 5</t>
  </si>
  <si>
    <t>Rechnung 3-456-2 Data 6</t>
  </si>
  <si>
    <t>Rechnung 3-456-2 Daten 7</t>
  </si>
  <si>
    <t>Rechnung 3-456-2 Data 8</t>
  </si>
  <si>
    <t>Rechnung 3-456-2 Daten 9</t>
  </si>
  <si>
    <t>Rechnung 3-456-2 Daten 10</t>
  </si>
  <si>
    <t>Rechnung 3-456-2 Daten 11</t>
  </si>
  <si>
    <t>Rechnung 3-456-2 Daten 12</t>
  </si>
  <si>
    <t>Rabatt</t>
  </si>
  <si>
    <t>Gesamt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</si>
</sst>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3">
    <numFmt numFmtId="165" formatCode="_(* #,##0_);_(* \(#,##0\);_(* &quot;-&quot;_);_(@_)"/>
    <numFmt numFmtId="166" formatCode="_(&quot;$&quot;* #,##0.00_);_(&quot;$&quot;* \(#,##0.00\);_(&quot;$&quot;* &quot;-&quot;??_);_(@_)"/>
    <numFmt numFmtId="167" formatCode="_(* #,##0.00_);_(* \(#,##0.00\);_(* &quot;-&quot;??_);_(@_)"/>
    <numFmt numFmtId="168" formatCode="@\ \ "/>
    <numFmt numFmtId="169" formatCode="&quot;$&quot;#,##0.00"/>
    <numFmt numFmtId="170" formatCode="00000"/>
    <numFmt numFmtId="171" formatCode="_)@\ \ "/>
    <numFmt numFmtId="172" formatCode="_)#;_)#;_)#;_)@"/>
    <numFmt numFmtId="173" formatCode="0.00%_)"/>
    <numFmt numFmtId="174" formatCode="#_)"/>
    <numFmt numFmtId="175" formatCode="[&lt;=9999999]###\-####;\(###\)\ ###\-####"/>
    <numFmt numFmtId="178" formatCode="[$-407]d\.\ mmmm\ yyyy;@"/>
    <numFmt numFmtId="179" formatCode="#,##0.00\ [$€-407]"/>
  </numFmts>
  <fonts count="31" x14ac:knownFonts="1">
    <font>
      <sz val="11"/>
      <color theme="2" tint="-0.749961851863155"/>
      <name val="Calibri"/>
      <family val="2"/>
      <scheme val="minor"/>
    </font>
    <font>
      <b/>
      <sz val="10"/>
      <name val="Arial"/>
      <family val="2"/>
    </font>
    <font>
      <sz val="10"/>
      <name val="Calibri"/>
      <family val="2"/>
      <scheme val="minor"/>
    </font>
    <font>
      <sz val="11"/>
      <name val="Calibri"/>
      <family val="1"/>
      <scheme val="minor"/>
    </font>
    <font>
      <sz val="14"/>
      <color theme="4" tint="-0.24994659260841701"/>
      <name val="Calibri"/>
      <family val="2"/>
    </font>
    <font>
      <sz val="12"/>
      <color theme="4" tint="-0.499984740745262"/>
      <name val="Calibri"/>
      <family val="2"/>
      <scheme val="minor"/>
    </font>
    <font>
      <b/>
      <sz val="25"/>
      <color theme="0"/>
      <name val="Arial"/>
      <family val="2"/>
      <scheme val="major"/>
    </font>
    <font>
      <sz val="11"/>
      <color theme="2" tint="-0.89996032593768116"/>
      <name val="Calibri"/>
      <family val="2"/>
      <scheme val="minor"/>
    </font>
    <font>
      <b/>
      <sz val="11"/>
      <color theme="1"/>
      <name val="Calibri"/>
      <family val="2"/>
      <scheme val="minor"/>
    </font>
    <font>
      <sz val="11"/>
      <color theme="5" tint="-0.24994659260841701"/>
      <name val="Calibri"/>
      <family val="2"/>
      <scheme val="minor"/>
    </font>
    <font>
      <sz val="14"/>
      <color theme="4" tint="-0.24994659260841701"/>
      <name val="Arial"/>
      <family val="2"/>
      <scheme val="major"/>
    </font>
    <font>
      <sz val="12"/>
      <color theme="4" tint="-0.499984740745262"/>
      <name val="Arial"/>
      <family val="2"/>
      <scheme val="major"/>
    </font>
    <font>
      <sz val="10"/>
      <color theme="1" tint="4.9989318521683403E-2"/>
      <name val="Calibri"/>
      <family val="2"/>
      <scheme val="minor"/>
    </font>
    <font>
      <sz val="11"/>
      <color theme="4" tint="-0.24994659260841701"/>
      <name val="Calibri"/>
      <family val="2"/>
      <scheme val="minor"/>
    </font>
    <font>
      <sz val="11"/>
      <color theme="1" tint="0.14993743705557422"/>
      <name val="Calibri"/>
      <family val="2"/>
      <scheme val="minor"/>
    </font>
    <font>
      <sz val="11"/>
      <color theme="2" tint="-0.89989928891872917"/>
      <name val="Calibri"/>
      <family val="2"/>
      <scheme val="minor"/>
    </font>
    <font>
      <sz val="11"/>
      <color theme="4" tint="-0.24994659260841701"/>
      <name val="Arial"/>
      <family val="2"/>
      <scheme val="major"/>
    </font>
    <font>
      <sz val="11"/>
      <color theme="0"/>
      <name val="Calibri"/>
      <family val="2"/>
      <scheme val="minor"/>
    </font>
    <font>
      <sz val="11"/>
      <color theme="0"/>
      <name val="ADLaM Display"/>
    </font>
    <font>
      <sz val="11"/>
      <color theme="4" tint="-0.499984740745262"/>
      <name val="ADLaM Display"/>
    </font>
    <font>
      <sz val="11"/>
      <color theme="2" tint="-0.749992370372631"/>
      <name val="ADLaM Display"/>
    </font>
    <font>
      <sz val="9"/>
      <name val="ADLaM Display"/>
    </font>
    <font>
      <sz val="12"/>
      <color theme="4" tint="-0.499984740745262"/>
      <name val="ADLaM Display"/>
    </font>
    <font>
      <sz val="11"/>
      <color theme="2" tint="-0.749961851863155"/>
      <name val="ADLaM Display"/>
    </font>
    <font>
      <b/>
      <sz val="11"/>
      <color theme="1"/>
      <name val="ADLaM Display"/>
    </font>
    <font>
      <sz val="10"/>
      <color theme="2" tint="-0.749961851863155"/>
      <name val="ADLaM Display"/>
    </font>
    <font>
      <sz val="12"/>
      <color theme="0"/>
      <name val="Arial"/>
      <family val="2"/>
      <scheme val="major"/>
    </font>
    <font>
      <sz val="10"/>
      <color theme="2" tint="-0.249977111117893"/>
      <name val="ADLaM Display"/>
    </font>
    <font>
      <sz val="16"/>
      <color theme="0"/>
      <name val="ADLaM Display"/>
    </font>
    <font>
      <sz val="14"/>
      <color theme="0"/>
      <name val="ADLaM Display"/>
    </font>
    <font>
      <sz val="10"/>
      <color theme="0"/>
      <name val="ADLaM Display"/>
    </font>
  </fonts>
  <fills count="11">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6"/>
        <bgColor indexed="64"/>
      </patternFill>
    </fill>
    <fill>
      <patternFill patternType="solid">
        <fgColor rgb="FF0D3139"/>
        <bgColor indexed="64"/>
      </patternFill>
    </fill>
    <fill>
      <patternFill patternType="solid">
        <fgColor theme="2"/>
        <bgColor indexed="64"/>
      </patternFill>
    </fill>
    <fill>
      <patternFill patternType="solid">
        <fgColor rgb="FFD2EEF4"/>
        <bgColor indexed="64"/>
      </patternFill>
    </fill>
  </fills>
  <borders count="7">
    <border>
      <left/>
      <right/>
      <top/>
      <bottom/>
      <diagonal/>
    </border>
    <border>
      <left style="thin">
        <color theme="4"/>
      </left>
      <right style="thin">
        <color theme="4"/>
      </right>
      <top style="thin">
        <color theme="4"/>
      </top>
      <bottom style="thin">
        <color theme="4"/>
      </bottom>
      <diagonal/>
    </border>
    <border>
      <left/>
      <right/>
      <top/>
      <bottom style="thin">
        <color theme="4"/>
      </bottom>
      <diagonal/>
    </border>
    <border>
      <left style="thin">
        <color theme="2" tint="-0.499984740745262"/>
      </left>
      <right style="thin">
        <color theme="4"/>
      </right>
      <top style="thin">
        <color theme="4"/>
      </top>
      <bottom style="thin">
        <color theme="4"/>
      </bottom>
      <diagonal/>
    </border>
    <border>
      <left/>
      <right/>
      <top style="thick">
        <color theme="2"/>
      </top>
      <bottom/>
      <diagonal/>
    </border>
    <border>
      <left style="thin">
        <color theme="4"/>
      </left>
      <right style="thin">
        <color theme="4"/>
      </right>
      <top style="double">
        <color theme="4"/>
      </top>
      <bottom style="thin">
        <color theme="4"/>
      </bottom>
      <diagonal/>
    </border>
    <border>
      <left/>
      <right/>
      <top/>
      <bottom style="thick">
        <color theme="4" tint="0.59996337778862885"/>
      </bottom>
      <diagonal/>
    </border>
  </borders>
  <cellStyleXfs count="13">
    <xf numFmtId="0" fontId="0" fillId="0" borderId="0" applyNumberFormat="0" applyFill="0" applyBorder="0">
      <alignment vertical="top" wrapText="1"/>
    </xf>
    <xf numFmtId="0" fontId="14" fillId="0" borderId="0" applyNumberFormat="0" applyFill="0" applyBorder="0" applyAlignment="0" applyProtection="0"/>
    <xf numFmtId="0" fontId="11" fillId="0" borderId="0" applyNumberFormat="0" applyFill="0" applyBorder="0" applyProtection="0">
      <alignment vertical="center"/>
    </xf>
    <xf numFmtId="0" fontId="4" fillId="0" borderId="0" applyNumberFormat="0" applyFill="0" applyBorder="0" applyAlignment="0" applyProtection="0"/>
    <xf numFmtId="9" fontId="2" fillId="0" borderId="0" applyFont="0" applyFill="0" applyBorder="0" applyAlignment="0" applyProtection="0"/>
    <xf numFmtId="0" fontId="13" fillId="0" borderId="0" applyNumberFormat="0" applyFill="0" applyBorder="0" applyAlignment="0" applyProtection="0">
      <alignment vertical="top" wrapText="1"/>
    </xf>
    <xf numFmtId="0" fontId="6" fillId="5" borderId="6" applyNumberFormat="0" applyAlignment="0" applyProtection="0"/>
    <xf numFmtId="0" fontId="7" fillId="4" borderId="0" applyNumberFormat="0" applyBorder="0" applyAlignment="0" applyProtection="0"/>
    <xf numFmtId="0" fontId="10" fillId="0" borderId="0" applyFill="0" applyBorder="0" applyProtection="0">
      <alignment horizontal="left" vertical="center"/>
    </xf>
    <xf numFmtId="0" fontId="9" fillId="0" borderId="0" applyNumberFormat="0" applyFill="0" applyBorder="0" applyAlignment="0" applyProtection="0"/>
    <xf numFmtId="0" fontId="15" fillId="0" borderId="0" applyNumberFormat="0" applyFill="0" applyBorder="0" applyAlignment="0" applyProtection="0"/>
    <xf numFmtId="0" fontId="8" fillId="0" borderId="5" applyNumberFormat="0" applyAlignment="0" applyProtection="0"/>
    <xf numFmtId="0" fontId="16" fillId="0" borderId="0" applyFill="0" applyBorder="0" applyProtection="0">
      <alignment horizontal="left" vertical="center"/>
    </xf>
  </cellStyleXfs>
  <cellXfs count="100">
    <xf numFmtId="0" fontId="0" fillId="0" borderId="0" xfId="0">
      <alignment vertical="top" wrapText="1"/>
    </xf>
    <xf numFmtId="169" fontId="0" fillId="0" borderId="0" xfId="0" applyNumberFormat="1">
      <alignment vertical="top" wrapText="1"/>
    </xf>
    <xf numFmtId="0" fontId="2" fillId="0" borderId="0" xfId="0" applyFont="1">
      <alignment vertical="top" wrapText="1"/>
    </xf>
    <xf numFmtId="0" fontId="2" fillId="0" borderId="0" xfId="0" applyFont="1" applyAlignment="1">
      <alignment vertical="center"/>
    </xf>
    <xf numFmtId="171" fontId="0" fillId="0" borderId="0" xfId="0" applyNumberFormat="1" applyFill="1" applyBorder="1">
      <alignment vertical="top" wrapText="1"/>
    </xf>
    <xf numFmtId="0" fontId="0" fillId="0" borderId="0" xfId="0" applyNumberFormat="1" applyFill="1" applyBorder="1" applyAlignment="1">
      <alignment horizontal="left" vertical="center"/>
    </xf>
    <xf numFmtId="0" fontId="2" fillId="0" borderId="0" xfId="0" applyFont="1" applyBorder="1" applyAlignment="1">
      <alignment horizontal="left" vertical="center"/>
    </xf>
    <xf numFmtId="0" fontId="2" fillId="0" borderId="0" xfId="0" applyFont="1" applyAlignment="1">
      <alignment horizontal="left" indent="7"/>
    </xf>
    <xf numFmtId="0" fontId="2" fillId="0" borderId="0" xfId="0" applyFont="1" applyAlignment="1">
      <alignment wrapText="1"/>
    </xf>
    <xf numFmtId="0" fontId="5" fillId="0" borderId="2" xfId="0" applyFont="1" applyBorder="1" applyAlignment="1">
      <alignment horizontal="left" vertical="center"/>
    </xf>
    <xf numFmtId="0" fontId="3" fillId="0" borderId="0" xfId="0" applyNumberFormat="1" applyFont="1" applyAlignment="1">
      <alignment vertical="center"/>
    </xf>
    <xf numFmtId="0" fontId="0" fillId="0" borderId="0" xfId="0" applyNumberFormat="1" applyFill="1" applyBorder="1" applyAlignment="1">
      <alignment vertical="center"/>
    </xf>
    <xf numFmtId="0" fontId="0" fillId="0" borderId="0" xfId="0" applyNumberFormat="1">
      <alignment vertical="top" wrapText="1"/>
    </xf>
    <xf numFmtId="49" fontId="0" fillId="0" borderId="0" xfId="0" applyNumberFormat="1" applyAlignment="1">
      <alignment vertical="top"/>
    </xf>
    <xf numFmtId="0" fontId="0" fillId="0" borderId="0" xfId="0" applyAlignment="1">
      <alignment vertical="top"/>
    </xf>
    <xf numFmtId="170" fontId="0" fillId="0" borderId="0" xfId="0" applyNumberFormat="1" applyAlignment="1">
      <alignment vertical="top"/>
    </xf>
    <xf numFmtId="0" fontId="0" fillId="0" borderId="0" xfId="0" applyNumberFormat="1" applyAlignment="1">
      <alignment vertical="top"/>
    </xf>
    <xf numFmtId="0" fontId="16" fillId="0" borderId="0" xfId="12" applyFill="1" applyBorder="1" applyProtection="1">
      <alignment horizontal="left" vertical="center"/>
    </xf>
    <xf numFmtId="0" fontId="0" fillId="0" borderId="0" xfId="0" applyNumberFormat="1" applyFill="1" applyBorder="1" applyAlignment="1">
      <alignment horizontal="left" vertical="center" wrapText="1"/>
    </xf>
    <xf numFmtId="0" fontId="0" fillId="0" borderId="0" xfId="0" applyNumberFormat="1" applyFill="1" applyBorder="1" applyAlignment="1">
      <alignment vertical="center" wrapText="1"/>
    </xf>
    <xf numFmtId="10" fontId="0" fillId="0" borderId="0" xfId="4" applyNumberFormat="1" applyFont="1" applyFill="1" applyBorder="1" applyAlignment="1" applyProtection="1">
      <alignment vertical="center"/>
    </xf>
    <xf numFmtId="172" fontId="0" fillId="0" borderId="0" xfId="0" applyNumberFormat="1" applyFill="1" applyBorder="1" applyAlignment="1">
      <alignment horizontal="left" vertical="center" wrapText="1"/>
    </xf>
    <xf numFmtId="175" fontId="0" fillId="0" borderId="0" xfId="0" applyNumberFormat="1" applyFill="1" applyBorder="1" applyAlignment="1">
      <alignment vertical="center"/>
    </xf>
    <xf numFmtId="49" fontId="0" fillId="0" borderId="0" xfId="0" applyNumberFormat="1" applyFill="1" applyBorder="1" applyAlignment="1">
      <alignment vertical="center" wrapText="1"/>
    </xf>
    <xf numFmtId="165" fontId="0" fillId="0" borderId="0" xfId="0" applyNumberFormat="1" applyFill="1" applyBorder="1" applyAlignment="1">
      <alignment vertical="center" wrapText="1"/>
    </xf>
    <xf numFmtId="0" fontId="16" fillId="0" borderId="0" xfId="12" applyFill="1" applyBorder="1">
      <alignment horizontal="left" vertical="center"/>
    </xf>
    <xf numFmtId="49" fontId="0" fillId="0" borderId="0" xfId="0" applyNumberFormat="1" applyFill="1" applyBorder="1" applyAlignment="1">
      <alignment vertical="center"/>
    </xf>
    <xf numFmtId="0" fontId="2" fillId="0" borderId="0" xfId="0" applyFont="1" applyAlignment="1"/>
    <xf numFmtId="0" fontId="2" fillId="0" borderId="0" xfId="0" applyFont="1" applyAlignment="1">
      <alignment vertical="top"/>
    </xf>
    <xf numFmtId="0" fontId="12" fillId="0" borderId="0" xfId="0" applyFont="1" applyFill="1" applyBorder="1">
      <alignment vertical="top" wrapText="1"/>
    </xf>
    <xf numFmtId="0" fontId="12" fillId="0" borderId="0" xfId="0" applyNumberFormat="1" applyFont="1" applyFill="1" applyBorder="1">
      <alignment vertical="top" wrapText="1"/>
    </xf>
    <xf numFmtId="0" fontId="12" fillId="0" borderId="0" xfId="0" applyNumberFormat="1" applyFont="1" applyFill="1" applyBorder="1" applyAlignment="1">
      <alignment vertical="top"/>
    </xf>
    <xf numFmtId="0" fontId="12" fillId="0" borderId="0" xfId="0" applyFont="1" applyFill="1" applyBorder="1" applyAlignment="1">
      <alignment vertical="top"/>
    </xf>
    <xf numFmtId="0" fontId="12" fillId="0" borderId="0" xfId="0" applyFont="1" applyFill="1" applyBorder="1" applyAlignment="1">
      <alignment horizontal="left"/>
    </xf>
    <xf numFmtId="171" fontId="0" fillId="0" borderId="0" xfId="0" applyNumberForma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lignment vertical="top" wrapText="1"/>
    </xf>
    <xf numFmtId="0" fontId="6" fillId="7" borderId="6" xfId="6" applyFill="1" applyAlignment="1" applyProtection="1">
      <alignment vertical="top" wrapText="1"/>
    </xf>
    <xf numFmtId="0" fontId="6" fillId="2" borderId="6" xfId="6" applyFill="1" applyAlignment="1" applyProtection="1">
      <alignment vertical="top"/>
    </xf>
    <xf numFmtId="0" fontId="7" fillId="2" borderId="0" xfId="7" applyFill="1" applyAlignment="1" applyProtection="1">
      <alignment vertical="top"/>
    </xf>
    <xf numFmtId="0" fontId="17" fillId="8" borderId="0" xfId="7" applyFont="1" applyFill="1" applyAlignment="1" applyProtection="1">
      <alignment vertical="top" wrapText="1"/>
    </xf>
    <xf numFmtId="0" fontId="19" fillId="0" borderId="0" xfId="0" applyFont="1" applyAlignment="1">
      <alignment horizontal="left"/>
    </xf>
    <xf numFmtId="0" fontId="20" fillId="0" borderId="0" xfId="0" applyFont="1" applyAlignment="1">
      <alignment wrapText="1"/>
    </xf>
    <xf numFmtId="0" fontId="20" fillId="0" borderId="0" xfId="0" applyNumberFormat="1" applyFont="1" applyAlignment="1" applyProtection="1">
      <alignment wrapText="1"/>
      <protection locked="0"/>
    </xf>
    <xf numFmtId="0" fontId="19" fillId="0" borderId="0" xfId="0" applyFont="1" applyAlignment="1">
      <alignment wrapText="1"/>
    </xf>
    <xf numFmtId="0" fontId="21" fillId="0" borderId="0" xfId="0" applyFont="1" applyAlignment="1">
      <alignment wrapText="1"/>
    </xf>
    <xf numFmtId="0" fontId="22" fillId="0" borderId="2" xfId="2" applyFont="1" applyBorder="1" applyAlignment="1" applyProtection="1">
      <alignment horizontal="left" vertical="center"/>
    </xf>
    <xf numFmtId="172" fontId="25" fillId="2" borderId="0" xfId="0" applyNumberFormat="1" applyFont="1" applyFill="1" applyBorder="1" applyAlignment="1">
      <alignment horizontal="left" vertical="center"/>
    </xf>
    <xf numFmtId="171" fontId="25" fillId="2" borderId="0" xfId="0" applyNumberFormat="1" applyFont="1" applyFill="1" applyBorder="1" applyAlignment="1">
      <alignment horizontal="left" vertical="center"/>
    </xf>
    <xf numFmtId="174" fontId="25" fillId="2" borderId="0" xfId="0" applyNumberFormat="1" applyFont="1" applyFill="1" applyBorder="1" applyAlignment="1">
      <alignment horizontal="right" vertical="center"/>
    </xf>
    <xf numFmtId="166" fontId="25" fillId="2" borderId="0" xfId="0" applyNumberFormat="1" applyFont="1" applyFill="1" applyBorder="1" applyAlignment="1">
      <alignment horizontal="center" vertical="center"/>
    </xf>
    <xf numFmtId="167" fontId="25" fillId="2" borderId="0" xfId="0" applyNumberFormat="1" applyFont="1" applyFill="1" applyBorder="1" applyAlignment="1">
      <alignment horizontal="center" vertical="center"/>
    </xf>
    <xf numFmtId="167" fontId="25" fillId="0" borderId="0" xfId="0" applyNumberFormat="1" applyFont="1" applyFill="1" applyBorder="1" applyAlignment="1">
      <alignment horizontal="right" vertical="center"/>
    </xf>
    <xf numFmtId="168" fontId="23" fillId="0" borderId="1" xfId="0" applyNumberFormat="1" applyFont="1" applyFill="1" applyBorder="1" applyAlignment="1">
      <alignment horizontal="right" vertical="top" wrapText="1"/>
    </xf>
    <xf numFmtId="173" fontId="23" fillId="0" borderId="1" xfId="0" applyNumberFormat="1" applyFont="1" applyFill="1" applyBorder="1">
      <alignment vertical="top" wrapText="1"/>
    </xf>
    <xf numFmtId="167" fontId="23" fillId="0" borderId="1" xfId="0" applyNumberFormat="1" applyFont="1" applyFill="1" applyBorder="1">
      <alignment vertical="top" wrapText="1"/>
    </xf>
    <xf numFmtId="168" fontId="23" fillId="0" borderId="3" xfId="0" applyNumberFormat="1" applyFont="1" applyFill="1" applyBorder="1" applyAlignment="1">
      <alignment horizontal="right" vertical="top" wrapText="1"/>
    </xf>
    <xf numFmtId="168" fontId="24" fillId="3" borderId="5" xfId="11" applyNumberFormat="1" applyFont="1" applyFill="1" applyAlignment="1" applyProtection="1">
      <alignment horizontal="right" vertical="center"/>
    </xf>
    <xf numFmtId="0" fontId="10" fillId="7" borderId="0" xfId="8" applyFill="1" applyBorder="1" applyProtection="1">
      <alignment horizontal="left" vertical="center"/>
    </xf>
    <xf numFmtId="0" fontId="15" fillId="2" borderId="0" xfId="10" applyFill="1" applyAlignment="1">
      <alignment vertical="top" wrapText="1"/>
    </xf>
    <xf numFmtId="0" fontId="15" fillId="9" borderId="0" xfId="10" applyFill="1" applyAlignment="1" applyProtection="1">
      <alignment vertical="center"/>
    </xf>
    <xf numFmtId="0" fontId="15" fillId="2" borderId="0" xfId="10" applyFill="1" applyAlignment="1" applyProtection="1">
      <alignment vertical="center"/>
    </xf>
    <xf numFmtId="0" fontId="15" fillId="10" borderId="0" xfId="10" applyFill="1" applyAlignment="1">
      <alignment vertical="top" wrapText="1"/>
    </xf>
    <xf numFmtId="0" fontId="2" fillId="10" borderId="0" xfId="0" applyFont="1" applyFill="1" applyAlignment="1">
      <alignment vertical="center"/>
    </xf>
    <xf numFmtId="0" fontId="26" fillId="7" borderId="0" xfId="2" applyFont="1" applyFill="1" applyProtection="1">
      <alignment vertical="center"/>
    </xf>
    <xf numFmtId="0" fontId="17" fillId="7" borderId="0" xfId="0" applyNumberFormat="1" applyFont="1" applyFill="1">
      <alignment vertical="top" wrapText="1"/>
    </xf>
    <xf numFmtId="0" fontId="17" fillId="7" borderId="0" xfId="0" applyNumberFormat="1" applyFont="1" applyFill="1" applyAlignment="1">
      <alignment vertical="top"/>
    </xf>
    <xf numFmtId="49" fontId="17" fillId="7" borderId="0" xfId="0" applyNumberFormat="1" applyFont="1" applyFill="1" applyAlignment="1">
      <alignment vertical="top"/>
    </xf>
    <xf numFmtId="0" fontId="17" fillId="7" borderId="0" xfId="0" applyFont="1" applyFill="1" applyAlignment="1">
      <alignment vertical="top"/>
    </xf>
    <xf numFmtId="170" fontId="17" fillId="7" borderId="0" xfId="0" applyNumberFormat="1" applyFont="1" applyFill="1" applyAlignment="1">
      <alignment vertical="top"/>
    </xf>
    <xf numFmtId="0" fontId="17" fillId="7" borderId="0" xfId="0" applyFont="1" applyFill="1">
      <alignment vertical="top" wrapText="1"/>
    </xf>
    <xf numFmtId="169" fontId="17" fillId="7" borderId="0" xfId="0" applyNumberFormat="1" applyFont="1" applyFill="1">
      <alignment vertical="top" wrapText="1"/>
    </xf>
    <xf numFmtId="0" fontId="6" fillId="7" borderId="6" xfId="6" applyFill="1" applyAlignment="1" applyProtection="1">
      <alignment horizontal="left" vertical="center" indent="2"/>
    </xf>
    <xf numFmtId="0" fontId="6" fillId="7" borderId="6" xfId="6" applyFill="1" applyAlignment="1" applyProtection="1">
      <alignment vertical="center"/>
    </xf>
    <xf numFmtId="0" fontId="23" fillId="0" borderId="0" xfId="0" applyFont="1">
      <alignment vertical="top" wrapText="1"/>
    </xf>
    <xf numFmtId="0" fontId="23" fillId="0" borderId="0" xfId="0" quotePrefix="1" applyFont="1">
      <alignment vertical="top" wrapText="1"/>
    </xf>
    <xf numFmtId="0" fontId="27" fillId="0" borderId="0" xfId="0" applyFont="1" applyAlignment="1">
      <alignment horizontal="right" vertical="top"/>
    </xf>
    <xf numFmtId="0" fontId="29" fillId="7" borderId="0" xfId="3" applyFont="1" applyFill="1" applyAlignment="1">
      <alignment vertical="top"/>
    </xf>
    <xf numFmtId="0" fontId="30" fillId="7" borderId="0" xfId="0" applyFont="1" applyFill="1">
      <alignment vertical="top" wrapText="1"/>
    </xf>
    <xf numFmtId="0" fontId="30" fillId="7" borderId="0" xfId="0" applyFont="1" applyFill="1" applyAlignment="1">
      <alignment vertical="top"/>
    </xf>
    <xf numFmtId="0" fontId="23" fillId="0" borderId="0" xfId="0" applyFont="1">
      <alignment vertical="top" wrapText="1"/>
    </xf>
    <xf numFmtId="0" fontId="28" fillId="7" borderId="0" xfId="2" applyFont="1" applyFill="1">
      <alignment vertical="center"/>
    </xf>
    <xf numFmtId="0" fontId="23" fillId="0" borderId="0" xfId="0" quotePrefix="1" applyFont="1">
      <alignment vertical="top" wrapText="1"/>
    </xf>
    <xf numFmtId="0" fontId="15" fillId="6" borderId="0" xfId="10" applyFill="1" applyAlignment="1">
      <alignment horizontal="center" vertical="top" wrapText="1"/>
    </xf>
    <xf numFmtId="0" fontId="6" fillId="7" borderId="6" xfId="6" applyFill="1" applyAlignment="1" applyProtection="1">
      <alignment horizontal="center" vertical="center"/>
    </xf>
    <xf numFmtId="0" fontId="19" fillId="0" borderId="0" xfId="0" applyFont="1" applyAlignment="1">
      <alignment horizontal="left"/>
    </xf>
    <xf numFmtId="0" fontId="18" fillId="8" borderId="4" xfId="7" applyFont="1" applyFill="1" applyBorder="1" applyAlignment="1">
      <alignment horizontal="left" wrapText="1"/>
    </xf>
    <xf numFmtId="0" fontId="18" fillId="8" borderId="0" xfId="7" applyFont="1" applyFill="1" applyAlignment="1">
      <alignment horizontal="left" vertical="top" wrapText="1"/>
    </xf>
    <xf numFmtId="0" fontId="18" fillId="8" borderId="4" xfId="7" applyFont="1" applyFill="1" applyBorder="1" applyAlignment="1">
      <alignment wrapText="1"/>
    </xf>
    <xf numFmtId="0" fontId="18" fillId="8" borderId="0" xfId="7" applyFont="1" applyFill="1" applyAlignment="1">
      <alignment vertical="top" wrapText="1"/>
    </xf>
    <xf numFmtId="0" fontId="18" fillId="8" borderId="4" xfId="7" applyFont="1" applyFill="1" applyBorder="1" applyAlignment="1">
      <alignment horizontal="left" wrapText="1" indent="2"/>
    </xf>
    <xf numFmtId="0" fontId="18" fillId="8" borderId="0" xfId="7" applyFont="1" applyFill="1" applyAlignment="1">
      <alignment horizontal="left" vertical="top" wrapText="1" indent="2"/>
    </xf>
    <xf numFmtId="178" fontId="20" fillId="0" borderId="0" xfId="0" applyNumberFormat="1" applyFont="1" applyAlignment="1">
      <alignment horizontal="left" wrapText="1"/>
    </xf>
    <xf numFmtId="179" fontId="25" fillId="0" borderId="0" xfId="0" applyNumberFormat="1" applyFont="1" applyFill="1" applyBorder="1" applyAlignment="1">
      <alignment horizontal="right" vertical="center"/>
    </xf>
    <xf numFmtId="179" fontId="23" fillId="0" borderId="1" xfId="0" applyNumberFormat="1" applyFont="1" applyFill="1" applyBorder="1">
      <alignment vertical="top" wrapText="1"/>
    </xf>
    <xf numFmtId="179" fontId="24" fillId="3" borderId="5" xfId="11" applyNumberFormat="1" applyFont="1" applyFill="1" applyAlignment="1" applyProtection="1">
      <alignment horizontal="right" vertical="center"/>
    </xf>
    <xf numFmtId="178" fontId="0" fillId="0" borderId="0" xfId="0" applyNumberFormat="1" applyFill="1" applyBorder="1" applyAlignment="1">
      <alignment horizontal="center" vertical="center"/>
    </xf>
    <xf numFmtId="179" fontId="0" fillId="0" borderId="0" xfId="0" applyNumberFormat="1" applyFill="1" applyBorder="1" applyAlignment="1">
      <alignment vertical="center" wrapText="1"/>
    </xf>
  </cellXfs>
  <cellStyles count="13">
    <cellStyle name="60% - Énfasis1" xfId="7" builtinId="32" customBuiltin="1"/>
    <cellStyle name="Encabezado 1" xfId="2" builtinId="16" customBuiltin="1"/>
    <cellStyle name="Encabezado 4" xfId="12" builtinId="19" customBuiltin="1"/>
    <cellStyle name="Hipervínculo" xfId="1" builtinId="8" customBuiltin="1"/>
    <cellStyle name="Hipervínculo visitado" xfId="5" builtinId="9" customBuiltin="1"/>
    <cellStyle name="Normal" xfId="0" builtinId="0" customBuiltin="1"/>
    <cellStyle name="Porcentaje" xfId="4" builtinId="5"/>
    <cellStyle name="Texto de advertencia" xfId="9" builtinId="11" customBuiltin="1"/>
    <cellStyle name="Texto explicativo" xfId="10" builtinId="53" customBuiltin="1"/>
    <cellStyle name="Título" xfId="6" builtinId="15" customBuiltin="1"/>
    <cellStyle name="Título 2" xfId="3" builtinId="17" customBuiltin="1"/>
    <cellStyle name="Título 3" xfId="8" builtinId="18" customBuiltin="1"/>
    <cellStyle name="Total" xfId="11" builtinId="25" customBuiltin="1"/>
  </cellStyles>
  <dxfs count="75">
    <dxf>
      <numFmt numFmtId="179" formatCode="#,##0.00\ [$€-407]"/>
      <alignment horizontal="general" vertical="center" textRotation="0" indent="0" justifyLastLine="0" shrinkToFit="0" readingOrder="0"/>
    </dxf>
    <dxf>
      <numFmt numFmtId="179" formatCode="#,##0.00\ [$€-407]"/>
      <alignment horizontal="general" vertical="center" textRotation="0" indent="0" justifyLastLine="0" shrinkToFit="0" readingOrder="0"/>
    </dxf>
    <dxf>
      <numFmt numFmtId="179" formatCode="#,##0.00\ [$€-407]"/>
      <alignment horizontal="general" vertical="center" textRotation="0" indent="0" justifyLastLine="0" shrinkToFit="0" readingOrder="0"/>
    </dxf>
    <dxf>
      <numFmt numFmtId="179" formatCode="#,##0.00\ [$€-407]"/>
      <alignment horizontal="general" vertical="center" textRotation="0" indent="0" justifyLastLine="0" shrinkToFit="0" readingOrder="0"/>
    </dxf>
    <dxf>
      <numFmt numFmtId="179" formatCode="#,##0.00\ [$€-407]"/>
      <alignment horizontal="general" vertical="center" textRotation="0" indent="0" justifyLastLine="0" shrinkToFit="0" readingOrder="0"/>
    </dxf>
    <dxf>
      <numFmt numFmtId="179" formatCode="#,##0.00\ [$€-407]"/>
      <alignment horizontal="general" vertical="center" textRotation="0" indent="0" justifyLastLine="0" shrinkToFit="0" readingOrder="0"/>
    </dxf>
    <dxf>
      <numFmt numFmtId="179" formatCode="#,##0.00\ [$€-407]"/>
      <alignment horizontal="general" vertical="center" textRotation="0" indent="0" justifyLastLine="0" shrinkToFit="0" readingOrder="0"/>
    </dxf>
    <dxf>
      <fill>
        <patternFill patternType="none">
          <fgColor indexed="64"/>
          <bgColor indexed="65"/>
        </patternFill>
      </fill>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64"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fill>
        <patternFill patternType="none">
          <fgColor indexed="64"/>
          <bgColor indexed="65"/>
        </patternFill>
      </fill>
      <alignment horizontal="left" vertical="center" textRotation="0" wrapText="0" indent="0" justifyLastLine="0" shrinkToFit="0" readingOrder="0"/>
      <border diagonalUp="0" diagonalDown="0" outline="0">
        <left/>
        <right/>
        <top/>
        <bottom/>
      </border>
    </dxf>
    <dxf>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numFmt numFmtId="178" formatCode="[$-407]d\.\ mmmm\ yyyy;@"/>
      <alignment horizontal="center"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numFmt numFmtId="171" formatCode="_)@\ \ "/>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border diagonalUp="0" diagonalDown="0" outline="0">
        <left/>
        <right/>
        <top/>
        <bottom/>
      </border>
    </dxf>
    <dxf>
      <font>
        <color rgb="FFFF0000"/>
      </font>
    </dxf>
    <dxf>
      <font>
        <color rgb="FFFF0000"/>
      </font>
    </dxf>
    <dxf>
      <font>
        <color rgb="FFFF0000"/>
      </font>
    </dxf>
    <dxf>
      <font>
        <color rgb="FFFF0000"/>
      </font>
    </dxf>
    <dxf>
      <fill>
        <patternFill>
          <bgColor theme="4" tint="0.39994506668294322"/>
        </patternFill>
      </fill>
    </dxf>
    <dxf>
      <fill>
        <patternFill>
          <bgColor theme="4" tint="0.59996337778862885"/>
        </patternFill>
      </fill>
    </dxf>
    <dxf>
      <fill>
        <patternFill>
          <bgColor theme="4" tint="0.59996337778862885"/>
        </patternFill>
      </fill>
    </dxf>
    <dxf>
      <fill>
        <patternFill>
          <bgColor theme="4" tint="0.39994506668294322"/>
        </patternFill>
      </fill>
    </dxf>
    <dxf>
      <fill>
        <patternFill>
          <bgColor theme="4" tint="0.79998168889431442"/>
        </patternFill>
      </fill>
    </dxf>
    <dxf>
      <numFmt numFmtId="165" formatCode="_(* #,##0_);_(* \(#,##0\);_(* &quot;-&quot;_);_(@_)"/>
      <alignment horizontal="general"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horizontal="general" vertical="center" textRotation="0" indent="0" justifyLastLine="0" shrinkToFit="0" readingOrder="0"/>
    </dxf>
    <dxf>
      <numFmt numFmtId="14" formatCode="0.00%"/>
      <alignment horizontal="general"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numFmt numFmtId="30" formatCode="@"/>
      <alignment horizontal="general" vertical="center" textRotation="0" indent="0" justifyLastLine="0" shrinkToFit="0" readingOrder="0"/>
    </dxf>
    <dxf>
      <font>
        <strike val="0"/>
        <outline val="0"/>
        <shadow val="0"/>
        <u val="none"/>
        <vertAlign val="baseline"/>
        <sz val="11"/>
        <color theme="1" tint="4.9989318521683403E-2"/>
        <name val="Calibri"/>
        <scheme val="minor"/>
      </font>
    </dxf>
    <dxf>
      <alignment vertical="center" textRotation="0" indent="0" justifyLastLine="0" shrinkToFit="0" readingOrder="0"/>
    </dxf>
    <dxf>
      <numFmt numFmtId="30" formatCode="@"/>
      <alignment vertical="center" textRotation="0" indent="0" justifyLastLine="0" shrinkToFit="0" readingOrder="0"/>
    </dxf>
    <dxf>
      <numFmt numFmtId="175" formatCode="[&lt;=9999999]###\-####;\(###\)\ ###\-####"/>
      <alignment vertical="center" textRotation="0" indent="0" justifyLastLine="0" shrinkToFit="0" readingOrder="0"/>
    </dxf>
    <dxf>
      <numFmt numFmtId="0" formatCode="General"/>
      <alignment horizontal="left" vertical="center" textRotation="0" wrapText="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numFmt numFmtId="172" formatCode="_)#;_)#;_)#;_)@"/>
      <alignment horizontal="left" vertical="center" textRotation="0" indent="0" justifyLastLine="0" shrinkToFit="0" readingOrder="0"/>
    </dxf>
    <dxf>
      <numFmt numFmtId="171" formatCode="_)@\ \ "/>
    </dxf>
    <dxf>
      <font>
        <strike val="0"/>
        <outline val="0"/>
        <shadow val="0"/>
        <u val="none"/>
        <vertAlign val="baseline"/>
        <sz val="10"/>
        <color theme="2" tint="-0.749961851863155"/>
        <name val="ADLaM Display"/>
        <scheme val="none"/>
      </font>
      <fill>
        <patternFill patternType="none">
          <fgColor indexed="64"/>
          <bgColor auto="1"/>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ill>
        <patternFill patternType="solid">
          <fgColor indexed="64"/>
          <bgColor theme="6"/>
        </patternFill>
      </fill>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val="0"/>
        <i val="0"/>
        <color theme="1" tint="4.9989318521683403E-2"/>
      </font>
    </dxf>
    <dxf>
      <font>
        <b/>
        <color theme="4" tint="-0.249977111117893"/>
      </font>
    </dxf>
    <dxf>
      <font>
        <b/>
        <i val="0"/>
        <color theme="4" tint="-0.499984740745262"/>
      </font>
      <border>
        <left style="thin">
          <color theme="4"/>
        </left>
        <right style="thin">
          <color theme="4"/>
        </right>
        <top style="double">
          <color theme="4"/>
        </top>
        <bottom style="thin">
          <color theme="4"/>
        </bottom>
      </border>
    </dxf>
    <dxf>
      <font>
        <b val="0"/>
        <i val="0"/>
        <color theme="4" tint="-0.24994659260841701"/>
      </font>
      <border>
        <left style="thin">
          <color theme="4"/>
        </left>
        <right style="thin">
          <color theme="4"/>
        </right>
        <top style="thin">
          <color theme="4"/>
        </top>
        <vertical/>
        <horizontal/>
      </border>
    </dxf>
    <dxf>
      <font>
        <b val="0"/>
        <i val="0"/>
        <color theme="3"/>
      </font>
      <border>
        <left style="thin">
          <color theme="4"/>
        </left>
        <right style="thin">
          <color theme="4"/>
        </right>
        <top style="thin">
          <color theme="4"/>
        </top>
        <bottom style="thin">
          <color theme="4"/>
        </bottom>
        <vertical style="thin">
          <color theme="4"/>
        </vertical>
        <horizontal style="thin">
          <color theme="4"/>
        </horizontal>
      </border>
    </dxf>
  </dxfs>
  <tableStyles count="1" defaultTableStyle="Sales Invoice Table" defaultPivotStyle="PivotStyleLight16">
    <tableStyle name="Sales Invoice Table" pivot="0" count="7" xr9:uid="{00000000-0011-0000-FFFF-FFFF00000000}">
      <tableStyleElement type="wholeTable" dxfId="74"/>
      <tableStyleElement type="headerRow" dxfId="73"/>
      <tableStyleElement type="totalRow" dxfId="72"/>
      <tableStyleElement type="firstColumn" dxfId="71"/>
      <tableStyleElement type="lastColumn" dxfId="70"/>
      <tableStyleElement type="firstRowStripe" dxfId="69"/>
      <tableStyleElement type="firstColumnStripe" dxfId="6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2EEF4"/>
      <color rgb="FF0D31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106680</xdr:colOff>
      <xdr:row>1</xdr:row>
      <xdr:rowOff>281940</xdr:rowOff>
    </xdr:from>
    <xdr:to>
      <xdr:col>15</xdr:col>
      <xdr:colOff>411480</xdr:colOff>
      <xdr:row>5</xdr:row>
      <xdr:rowOff>114300</xdr:rowOff>
    </xdr:to>
    <xdr:sp macro="" textlink="">
      <xdr:nvSpPr>
        <xdr:cNvPr id="4" name="Arrow: Left 3">
          <a:extLst>
            <a:ext uri="{FF2B5EF4-FFF2-40B4-BE49-F238E27FC236}">
              <a16:creationId xmlns:a16="http://schemas.microsoft.com/office/drawing/2014/main" id="{C39D2966-DCD8-ECE3-E88A-DABD9AB82AD7}"/>
            </a:ext>
          </a:extLst>
        </xdr:cNvPr>
        <xdr:cNvSpPr/>
      </xdr:nvSpPr>
      <xdr:spPr>
        <a:xfrm>
          <a:off x="7863840" y="1013460"/>
          <a:ext cx="4320540" cy="9982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9</xdr:col>
      <xdr:colOff>342900</xdr:colOff>
      <xdr:row>3</xdr:row>
      <xdr:rowOff>30480</xdr:rowOff>
    </xdr:from>
    <xdr:to>
      <xdr:col>15</xdr:col>
      <xdr:colOff>267014</xdr:colOff>
      <xdr:row>4</xdr:row>
      <xdr:rowOff>18313</xdr:rowOff>
    </xdr:to>
    <xdr:pic>
      <xdr:nvPicPr>
        <xdr:cNvPr id="5" name="Picture 4">
          <a:extLst>
            <a:ext uri="{FF2B5EF4-FFF2-40B4-BE49-F238E27FC236}">
              <a16:creationId xmlns:a16="http://schemas.microsoft.com/office/drawing/2014/main" id="{24643CC1-19A6-2956-94B2-9E6ABD41A63C}"/>
            </a:ext>
          </a:extLst>
        </xdr:cNvPr>
        <xdr:cNvPicPr>
          <a:picLocks noChangeAspect="1"/>
        </xdr:cNvPicPr>
      </xdr:nvPicPr>
      <xdr:blipFill>
        <a:blip xmlns:r="http://schemas.openxmlformats.org/officeDocument/2006/relationships" r:embed="rId1"/>
        <a:stretch>
          <a:fillRect/>
        </a:stretch>
      </xdr:blipFill>
      <xdr:spPr>
        <a:xfrm>
          <a:off x="8412480" y="1371600"/>
          <a:ext cx="3627434" cy="292633"/>
        </a:xfrm>
        <a:prstGeom prst="rect">
          <a:avLst/>
        </a:prstGeom>
        <a:solidFill>
          <a:schemeClr val="accent3"/>
        </a:solidFill>
      </xdr:spPr>
    </xdr:pic>
    <xdr:clientData/>
  </xdr:twoCellAnchor>
  <xdr:twoCellAnchor>
    <xdr:from>
      <xdr:col>9</xdr:col>
      <xdr:colOff>91440</xdr:colOff>
      <xdr:row>7</xdr:row>
      <xdr:rowOff>15240</xdr:rowOff>
    </xdr:from>
    <xdr:to>
      <xdr:col>15</xdr:col>
      <xdr:colOff>472440</xdr:colOff>
      <xdr:row>13</xdr:row>
      <xdr:rowOff>30480</xdr:rowOff>
    </xdr:to>
    <xdr:sp macro="" textlink="">
      <xdr:nvSpPr>
        <xdr:cNvPr id="7" name="Flowchart: Alternate Process 6">
          <a:extLst>
            <a:ext uri="{FF2B5EF4-FFF2-40B4-BE49-F238E27FC236}">
              <a16:creationId xmlns:a16="http://schemas.microsoft.com/office/drawing/2014/main" id="{9BC23129-97AE-C94F-CF10-3B903A9CCF62}"/>
            </a:ext>
          </a:extLst>
        </xdr:cNvPr>
        <xdr:cNvSpPr/>
      </xdr:nvSpPr>
      <xdr:spPr>
        <a:xfrm>
          <a:off x="8161020" y="2720340"/>
          <a:ext cx="4084320" cy="2575560"/>
        </a:xfrm>
        <a:prstGeom prst="flowChartAlternateProcess">
          <a:avLst/>
        </a:prstGeom>
        <a:solidFill>
          <a:schemeClr val="accent1"/>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endParaRPr lang="en-US" sz="1100" b="1">
            <a:solidFill>
              <a:schemeClr val="lt1"/>
            </a:solidFill>
            <a:effectLst/>
            <a:latin typeface="+mn-lt"/>
            <a:ea typeface="+mn-ea"/>
            <a:cs typeface="+mn-cs"/>
          </a:endParaRPr>
        </a:p>
        <a:p>
          <a:r>
            <a:rPr lang="es-MX" sz="1100" b="0" i="0">
              <a:solidFill>
                <a:schemeClr val="lt1"/>
              </a:solidFill>
              <a:effectLst/>
              <a:latin typeface="+mn-lt"/>
              <a:ea typeface="+mn-ea"/>
              <a:cs typeface="+mn-cs"/>
            </a:rPr>
            <a:t>TIPP: Dieses Arbeitsblatt befindet sich im geschützten Modus. Es ist nur die Auswahl 'Rechnung #' möglich. Um dieses Arbeitsblatt zu entschützen, siehe das Arbeitsblatt "Wie man den Rechnungstracker benutzt".</a:t>
          </a:r>
        </a:p>
        <a:p>
          <a:pPr algn="l"/>
          <a:r>
            <a:rPr lang="es-MX" sz="1100" b="0" i="0">
              <a:solidFill>
                <a:schemeClr val="lt1"/>
              </a:solidFill>
              <a:effectLst/>
              <a:latin typeface="+mn-lt"/>
              <a:ea typeface="+mn-ea"/>
              <a:cs typeface="+mn-cs"/>
            </a:rPr>
            <a:t>Nachdem Sie dieses Arbeitsblatt entschützt haben, klicken Sie zum Löschen dieser Notiz auf den Rand, um sie auszuwählen, und drücken Sie dann auf Löschen.</a:t>
          </a:r>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ProjectInvoice" displayName="ProjectInvoice" ref="B8:G23" totalsRowShown="0" headerRowDxfId="67" dataDxfId="66">
  <autoFilter ref="B8:G23" xr:uid="{00000000-0009-0000-0100-000004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Item #" dataDxfId="65"/>
    <tableColumn id="2" xr3:uid="{00000000-0010-0000-0000-000002000000}" name="Description" dataDxfId="64"/>
    <tableColumn id="7" xr3:uid="{00000000-0010-0000-0000-000007000000}" name="Qty" dataDxfId="63"/>
    <tableColumn id="8" xr3:uid="{00000000-0010-0000-0000-000008000000}" name="Unit Price" dataDxfId="62"/>
    <tableColumn id="10" xr3:uid="{00000000-0010-0000-0000-00000A000000}" name="Discount" dataDxfId="61"/>
    <tableColumn id="11" xr3:uid="{00000000-0010-0000-0000-00000B000000}" name="Price" dataDxfId="60">
      <calculatedColumnFormula>IFERROR((D9*E9)-F9,"")</calculatedColumnFormula>
    </tableColumn>
  </tableColumns>
  <tableStyleInfo name="TableStyleMedium7" showFirstColumn="0" showLastColumn="1" showRowStripes="1" showColumnStripes="0"/>
  <extLst>
    <ext xmlns:x14="http://schemas.microsoft.com/office/spreadsheetml/2009/9/main" uri="{504A1905-F514-4f6f-8877-14C23A59335A}">
      <x14:table altTextSummary="Invoice list with item #, description, quantity, unit price, discount and price"/>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CustomerList" displayName="CustomerList" ref="B2:L5" totalsRowCount="1">
  <autoFilter ref="B2:L4" xr:uid="{00000000-0009-0000-0100-000001000000}"/>
  <tableColumns count="11">
    <tableColumn id="9" xr3:uid="{00000000-0010-0000-0100-000009000000}" name="Lookup" totalsRowLabel="Total" dataDxfId="59" totalsRowDxfId="28">
      <calculatedColumnFormula>C3&amp; " - "&amp;D3</calculatedColumnFormula>
    </tableColumn>
    <tableColumn id="1" xr3:uid="{00000000-0010-0000-0100-000001000000}" name="Gesellschaft #" totalsRowLabel=" Gesamtzahl der Kunden: 2  " dataDxfId="58" totalsRowDxfId="27"/>
    <tableColumn id="2" xr3:uid="{00000000-0010-0000-0100-000002000000}" name="Firmenname" dataDxfId="57" totalsRowDxfId="26"/>
    <tableColumn id="3" xr3:uid="{00000000-0010-0000-0100-000003000000}" name="Kontaktname" dataDxfId="56" totalsRowDxfId="25"/>
    <tableColumn id="4" xr3:uid="{00000000-0010-0000-0100-000004000000}" name="Adresse" dataDxfId="55" totalsRowDxfId="24"/>
    <tableColumn id="5" xr3:uid="{00000000-0010-0000-0100-000005000000}" name="Stadt" dataDxfId="54" totalsRowDxfId="23"/>
    <tableColumn id="6" xr3:uid="{00000000-0010-0000-0100-000006000000}" name="Bundesstaat" dataDxfId="53" totalsRowDxfId="22"/>
    <tableColumn id="7" xr3:uid="{00000000-0010-0000-0100-000007000000}" name="PLZ" dataDxfId="52" totalsRowDxfId="21"/>
    <tableColumn id="8" xr3:uid="{00000000-0010-0000-0100-000008000000}" name="Telefon" dataDxfId="51" totalsRowDxfId="20"/>
    <tableColumn id="10" xr3:uid="{00000000-0010-0000-0100-00000A000000}" name="E-Mail" dataDxfId="50" totalsRowDxfId="19" dataCellStyle="Normal"/>
    <tableColumn id="11" xr3:uid="{00000000-0010-0000-0100-00000B000000}" name="Fax" dataDxfId="49" totalsRowDxfId="18"/>
  </tableColumns>
  <tableStyleInfo name="TableStyleDark1" showFirstColumn="0" showLastColumn="0" showRowStripes="1" showColumnStripes="0"/>
  <extLst>
    <ext xmlns:x14="http://schemas.microsoft.com/office/spreadsheetml/2009/9/main" uri="{504A1905-F514-4f6f-8877-14C23A59335A}">
      <x14:table altTextSummary="Customer list with company #, company name, contact name, address, city, state, zip code, phone, email and fax"/>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InvoicesMain" displayName="InvoicesMain" ref="B2:K5" totalsRowCount="1" totalsRowDxfId="48">
  <autoFilter ref="B2:K4" xr:uid="{00000000-0009-0000-0100-000003000000}"/>
  <tableColumns count="10">
    <tableColumn id="1" xr3:uid="{00000000-0010-0000-0200-000001000000}" name="Rechnung #" totalsRowLabel="Gesamtwerte" dataDxfId="47" totalsRowDxfId="16"/>
    <tableColumn id="2" xr3:uid="{00000000-0010-0000-0200-000002000000}" name="Gesellschaft" totalsRowFunction="custom" dataDxfId="46" totalsRowDxfId="15">
      <totalsRowFormula>"Total Invoices: "&amp;SUBTOTAL(103,InvoicesMain[Rechnung '#])</totalsRowFormula>
    </tableColumn>
    <tableColumn id="3" xr3:uid="{00000000-0010-0000-0200-000003000000}" name="Rechnungsdatum" dataDxfId="17" totalsRowDxfId="14"/>
    <tableColumn id="4" xr3:uid="{00000000-0010-0000-0200-000004000000}" name="Projektbeschreibung" dataDxfId="45" totalsRowDxfId="13"/>
    <tableColumn id="8" xr3:uid="{00000000-0010-0000-0200-000008000000}" name="Steuersatz" dataDxfId="44" totalsRowDxfId="12"/>
    <tableColumn id="9" xr3:uid="{00000000-0010-0000-0200-000009000000}" name="Sonstiges" totalsRowFunction="sum" dataDxfId="6" totalsRowDxfId="11"/>
    <tableColumn id="6" xr3:uid="{00000000-0010-0000-0200-000006000000}" name="Anzahlung" totalsRowFunction="sum" dataDxfId="5" totalsRowDxfId="10"/>
    <tableColumn id="7" xr3:uid="{00000000-0010-0000-0200-000007000000}" name="Detailsumme" totalsRowFunction="sum" dataDxfId="4" totalsRowDxfId="9">
      <calculatedColumnFormula>SUMIF(InvoiceDetails[Rechnung '#],"="&amp;InvoicesMain[[#This Row],[Rechnung '#]],InvoiceDetails[Gesamt])</calculatedColumnFormula>
    </tableColumn>
    <tableColumn id="10" xr3:uid="{00000000-0010-0000-0200-00000A000000}" name="Gesamtbetrag der Rechnung" totalsRowFunction="sum" dataDxfId="3" totalsRowDxfId="8">
      <calculatedColumnFormula>(InvoicesMain[[#This Row],[Detailsumme]]*(1+InvoicesMain[[#This Row],[Steuersatz]]))+InvoicesMain[[#This Row],[Sonstiges]]-InvoicesMain[[#This Row],[Anzahlung]]</calculatedColumnFormula>
    </tableColumn>
    <tableColumn id="5" xr3:uid="{00000000-0010-0000-0200-000005000000}" name="Notizen" dataDxfId="43" totalsRowDxfId="7"/>
  </tableColumns>
  <tableStyleInfo name="TableStyleDark1" showFirstColumn="0" showLastColumn="0" showRowStripes="1" showColumnStripes="0"/>
  <extLst>
    <ext xmlns:x14="http://schemas.microsoft.com/office/spreadsheetml/2009/9/main" uri="{504A1905-F514-4f6f-8877-14C23A59335A}">
      <x14:table altTextSummary="Invoice list with invoice #, company, invoice date, project description, tax rate, other, deposit, detail total, invoice total and note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InvoiceDetails" displayName="InvoiceDetails" ref="B2:H39" totalsRowShown="0" dataDxfId="42">
  <autoFilter ref="B2:H39" xr:uid="{00000000-0009-0000-0100-000002000000}"/>
  <sortState xmlns:xlrd2="http://schemas.microsoft.com/office/spreadsheetml/2017/richdata2" ref="B4:H39">
    <sortCondition ref="C3:C39"/>
  </sortState>
  <tableColumns count="7">
    <tableColumn id="2" xr3:uid="{00000000-0010-0000-0300-000002000000}" name="Beschreibung" dataDxfId="41"/>
    <tableColumn id="1" xr3:uid="{00000000-0010-0000-0300-000001000000}" name="Rechnung #" dataDxfId="40"/>
    <tableColumn id="4" xr3:uid="{00000000-0010-0000-0300-000004000000}" name="Artikel #" dataDxfId="39"/>
    <tableColumn id="3" xr3:uid="{00000000-0010-0000-0300-000003000000}" name="Menge" dataDxfId="38"/>
    <tableColumn id="6" xr3:uid="{00000000-0010-0000-0300-000006000000}" name="Einheitspreis" dataDxfId="2"/>
    <tableColumn id="5" xr3:uid="{00000000-0010-0000-0300-000005000000}" name="Rabatt" dataDxfId="1"/>
    <tableColumn id="10" xr3:uid="{00000000-0010-0000-0300-00000A000000}" name="Gesamt" dataDxfId="0">
      <calculatedColumnFormula>(InvoiceDetails[[#This Row],[Menge]]*InvoiceDetails[[#This Row],[Einheitspreis]])-InvoiceDetails[[#This Row],[Rabatt]]</calculatedColumnFormula>
    </tableColumn>
  </tableColumns>
  <tableStyleInfo name="TableStyleDark1" showFirstColumn="0" showLastColumn="0" showRowStripes="1" showColumnStripes="0"/>
  <extLst>
    <ext xmlns:x14="http://schemas.microsoft.com/office/spreadsheetml/2009/9/main" uri="{504A1905-F514-4f6f-8877-14C23A59335A}">
      <x14:table altTextSummary="Invoice details with description, invoice #, item #, quantity, unit price, discount, and total"/>
    </ext>
  </extLst>
</table>
</file>

<file path=xl/theme/theme1.xml><?xml version="1.0" encoding="utf-8"?>
<a:theme xmlns:a="http://schemas.openxmlformats.org/drawingml/2006/main" name="Office Theme">
  <a:themeElements>
    <a:clrScheme name="Concourse">
      <a:dk1>
        <a:sysClr val="windowText" lastClr="000000"/>
      </a:dk1>
      <a:lt1>
        <a:sysClr val="window" lastClr="FFFFFF"/>
      </a:lt1>
      <a:dk2>
        <a:srgbClr val="464646"/>
      </a:dk2>
      <a:lt2>
        <a:srgbClr val="DEF5FA"/>
      </a:lt2>
      <a:accent1>
        <a:srgbClr val="2DA2BF"/>
      </a:accent1>
      <a:accent2>
        <a:srgbClr val="DA1F28"/>
      </a:accent2>
      <a:accent3>
        <a:srgbClr val="EB641B"/>
      </a:accent3>
      <a:accent4>
        <a:srgbClr val="39639D"/>
      </a:accent4>
      <a:accent5>
        <a:srgbClr val="474B78"/>
      </a:accent5>
      <a:accent6>
        <a:srgbClr val="7D3C4A"/>
      </a:accent6>
      <a:hlink>
        <a:srgbClr val="FF8119"/>
      </a:hlink>
      <a:folHlink>
        <a:srgbClr val="44B9E8"/>
      </a:folHlink>
    </a:clrScheme>
    <a:fontScheme name="Sales Invoice">
      <a:majorFont>
        <a:latin typeface="Aria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office.microsoft.com/client/helppreview14.aspx?AssetId=HA010354866&amp;lcid=1033&amp;NS=EXCEL&amp;Version=14&amp;tl=2&amp;respos=0&amp;CTT=1&amp;queryid=d38d00d08c94494fb55f055eb667c2c9"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someone@example.com" TargetMode="External"/><Relationship Id="rId1" Type="http://schemas.openxmlformats.org/officeDocument/2006/relationships/hyperlink" Target="mailto:someone@example.com" TargetMode="Externa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pageSetUpPr autoPageBreaks="0" fitToPage="1"/>
  </sheetPr>
  <dimension ref="A1:H39"/>
  <sheetViews>
    <sheetView showGridLines="0" zoomScale="90" zoomScaleNormal="90" workbookViewId="0">
      <selection activeCell="H40" sqref="H40"/>
    </sheetView>
  </sheetViews>
  <sheetFormatPr baseColWidth="10" defaultColWidth="8.88671875" defaultRowHeight="14.4" x14ac:dyDescent="0.3"/>
  <cols>
    <col min="1" max="1" width="2.88671875" customWidth="1"/>
    <col min="2" max="2" width="9.21875" customWidth="1"/>
    <col min="3" max="3" width="22.21875" customWidth="1"/>
    <col min="4" max="4" width="55.5546875" customWidth="1"/>
    <col min="5" max="5" width="22.21875" customWidth="1"/>
    <col min="6" max="6" width="1.109375" customWidth="1"/>
    <col min="7" max="7" width="33.33203125" customWidth="1"/>
    <col min="8" max="8" width="71.88671875" customWidth="1"/>
    <col min="9" max="9" width="2.88671875" customWidth="1"/>
  </cols>
  <sheetData>
    <row r="1" spans="1:8" s="2" customFormat="1" ht="58.5" customHeight="1" thickBot="1" x14ac:dyDescent="0.35">
      <c r="A1"/>
      <c r="B1" s="74" t="s">
        <v>47</v>
      </c>
      <c r="C1" s="74"/>
      <c r="D1" s="74"/>
      <c r="E1" s="74"/>
      <c r="F1" s="75"/>
      <c r="G1" s="75"/>
      <c r="H1" s="75"/>
    </row>
    <row r="2" spans="1:8" ht="9.75" customHeight="1" thickTop="1" x14ac:dyDescent="0.3"/>
    <row r="3" spans="1:8" ht="70.2" customHeight="1" x14ac:dyDescent="0.3">
      <c r="B3" s="82" t="s">
        <v>48</v>
      </c>
      <c r="C3" s="82"/>
      <c r="D3" s="82"/>
      <c r="E3" s="82"/>
      <c r="F3" s="82"/>
      <c r="G3" s="82"/>
      <c r="H3" s="82"/>
    </row>
    <row r="4" spans="1:8" ht="83.4" customHeight="1" x14ac:dyDescent="0.3">
      <c r="B4" s="82" t="s">
        <v>49</v>
      </c>
      <c r="C4" s="82"/>
      <c r="D4" s="82"/>
      <c r="E4" s="82"/>
      <c r="F4" s="82"/>
      <c r="G4" s="82"/>
      <c r="H4" s="82"/>
    </row>
    <row r="5" spans="1:8" ht="23.25" customHeight="1" x14ac:dyDescent="0.3">
      <c r="B5" s="83" t="s">
        <v>50</v>
      </c>
      <c r="C5" s="83"/>
      <c r="D5" s="83"/>
      <c r="E5" s="83"/>
      <c r="F5" s="83"/>
      <c r="G5" s="83"/>
      <c r="H5" s="83"/>
    </row>
    <row r="6" spans="1:8" ht="19.5" customHeight="1" x14ac:dyDescent="0.3">
      <c r="B6" s="82" t="s">
        <v>51</v>
      </c>
      <c r="C6" s="82"/>
      <c r="D6" s="82"/>
      <c r="E6" s="82"/>
      <c r="F6" s="82"/>
      <c r="G6" s="82"/>
      <c r="H6" s="82"/>
    </row>
    <row r="7" spans="1:8" ht="22.5" customHeight="1" x14ac:dyDescent="0.3">
      <c r="B7" s="77" t="s">
        <v>10</v>
      </c>
      <c r="C7" s="82" t="s">
        <v>52</v>
      </c>
      <c r="D7" s="82"/>
      <c r="E7" s="82"/>
      <c r="F7" s="82"/>
      <c r="G7" s="82"/>
      <c r="H7" s="82"/>
    </row>
    <row r="8" spans="1:8" ht="33.75" customHeight="1" x14ac:dyDescent="0.3">
      <c r="B8" s="77"/>
      <c r="C8" s="82" t="s">
        <v>53</v>
      </c>
      <c r="D8" s="82"/>
      <c r="E8" s="82"/>
      <c r="F8" s="82"/>
      <c r="G8" s="82"/>
      <c r="H8" s="82"/>
    </row>
    <row r="9" spans="1:8" ht="37.5" customHeight="1" x14ac:dyDescent="0.3">
      <c r="B9" s="77" t="s">
        <v>11</v>
      </c>
      <c r="C9" s="82" t="s">
        <v>54</v>
      </c>
      <c r="D9" s="82"/>
      <c r="E9" s="82"/>
      <c r="F9" s="82"/>
      <c r="G9" s="82"/>
      <c r="H9" s="82"/>
    </row>
    <row r="10" spans="1:8" ht="33" customHeight="1" x14ac:dyDescent="0.3">
      <c r="B10" s="77"/>
      <c r="C10" s="82" t="s">
        <v>55</v>
      </c>
      <c r="D10" s="82"/>
      <c r="E10" s="82"/>
      <c r="F10" s="82"/>
      <c r="G10" s="82"/>
      <c r="H10" s="82"/>
    </row>
    <row r="11" spans="1:8" ht="36.75" customHeight="1" x14ac:dyDescent="0.3">
      <c r="B11" s="77" t="s">
        <v>13</v>
      </c>
      <c r="C11" s="82" t="s">
        <v>55</v>
      </c>
      <c r="D11" s="82"/>
      <c r="E11" s="82"/>
      <c r="F11" s="82"/>
      <c r="G11" s="82"/>
      <c r="H11" s="82"/>
    </row>
    <row r="12" spans="1:8" ht="46.8" customHeight="1" x14ac:dyDescent="0.3">
      <c r="B12" s="84" t="s">
        <v>56</v>
      </c>
      <c r="C12" s="84"/>
      <c r="D12" s="84"/>
      <c r="E12" s="84"/>
      <c r="F12" s="84"/>
      <c r="G12" s="84"/>
      <c r="H12" s="84"/>
    </row>
    <row r="13" spans="1:8" ht="23.25" customHeight="1" x14ac:dyDescent="0.3">
      <c r="B13" s="77"/>
      <c r="C13" s="84" t="s">
        <v>17</v>
      </c>
      <c r="D13" s="84"/>
      <c r="E13" s="77"/>
      <c r="F13" s="77"/>
      <c r="G13" s="77"/>
      <c r="H13" s="77"/>
    </row>
    <row r="14" spans="1:8" ht="36" customHeight="1" x14ac:dyDescent="0.3">
      <c r="B14" s="77" t="s">
        <v>15</v>
      </c>
      <c r="C14" s="82" t="s">
        <v>57</v>
      </c>
      <c r="D14" s="82"/>
      <c r="E14" s="82"/>
      <c r="F14" s="82"/>
      <c r="G14" s="82"/>
      <c r="H14" s="82"/>
    </row>
    <row r="15" spans="1:8" ht="23.25" customHeight="1" x14ac:dyDescent="0.3">
      <c r="B15" s="83" t="s">
        <v>58</v>
      </c>
      <c r="C15" s="83"/>
      <c r="D15" s="83"/>
      <c r="E15" s="83"/>
      <c r="F15" s="83"/>
      <c r="G15" s="83"/>
      <c r="H15" s="83"/>
    </row>
    <row r="16" spans="1:8" ht="52.5" customHeight="1" x14ac:dyDescent="0.3">
      <c r="B16" s="77" t="s">
        <v>10</v>
      </c>
      <c r="C16" s="82" t="s">
        <v>59</v>
      </c>
      <c r="D16" s="82"/>
      <c r="E16" s="82"/>
      <c r="F16" s="82"/>
      <c r="G16" s="82"/>
      <c r="H16" s="82"/>
    </row>
    <row r="17" spans="2:8" ht="35.25" customHeight="1" x14ac:dyDescent="0.3">
      <c r="B17" s="77"/>
      <c r="C17" s="82" t="s">
        <v>60</v>
      </c>
      <c r="D17" s="82"/>
      <c r="E17" s="82"/>
      <c r="F17" s="82"/>
      <c r="G17" s="82"/>
      <c r="H17" s="82"/>
    </row>
    <row r="18" spans="2:8" ht="68.25" customHeight="1" x14ac:dyDescent="0.3">
      <c r="B18" s="77" t="s">
        <v>11</v>
      </c>
      <c r="C18" s="82" t="s">
        <v>61</v>
      </c>
      <c r="D18" s="82"/>
      <c r="E18" s="82"/>
      <c r="F18" s="82"/>
      <c r="G18" s="82"/>
      <c r="H18" s="82"/>
    </row>
    <row r="19" spans="2:8" ht="23.25" customHeight="1" x14ac:dyDescent="0.3">
      <c r="B19" s="77"/>
      <c r="C19" s="82" t="s">
        <v>62</v>
      </c>
      <c r="D19" s="82"/>
      <c r="E19" s="82"/>
      <c r="F19" s="82"/>
      <c r="G19" s="82"/>
      <c r="H19" s="82"/>
    </row>
    <row r="20" spans="2:8" ht="64.5" customHeight="1" x14ac:dyDescent="0.3">
      <c r="B20" s="77" t="s">
        <v>13</v>
      </c>
      <c r="C20" s="82" t="s">
        <v>63</v>
      </c>
      <c r="D20" s="82"/>
      <c r="E20" s="82"/>
      <c r="F20" s="82"/>
      <c r="G20" s="82"/>
      <c r="H20" s="82"/>
    </row>
    <row r="21" spans="2:8" ht="37.5" customHeight="1" x14ac:dyDescent="0.3">
      <c r="B21" s="76"/>
      <c r="C21" s="82" t="s">
        <v>64</v>
      </c>
      <c r="D21" s="82"/>
      <c r="E21" s="82"/>
      <c r="F21" s="82"/>
      <c r="G21" s="82"/>
      <c r="H21" s="82"/>
    </row>
    <row r="22" spans="2:8" ht="23.25" customHeight="1" x14ac:dyDescent="0.3">
      <c r="B22" s="83" t="s">
        <v>65</v>
      </c>
      <c r="C22" s="83"/>
      <c r="D22" s="83"/>
      <c r="E22" s="83"/>
      <c r="F22" s="83"/>
      <c r="G22" s="83"/>
      <c r="H22" s="83"/>
    </row>
    <row r="23" spans="2:8" ht="48.6" customHeight="1" x14ac:dyDescent="0.3">
      <c r="B23" s="82" t="s">
        <v>66</v>
      </c>
      <c r="C23" s="82"/>
      <c r="D23" s="82"/>
      <c r="E23" s="82"/>
      <c r="F23" s="82"/>
      <c r="G23" s="82"/>
      <c r="H23" s="82"/>
    </row>
    <row r="24" spans="2:8" ht="19.5" customHeight="1" x14ac:dyDescent="0.3">
      <c r="B24" s="76" t="s">
        <v>16</v>
      </c>
      <c r="C24" s="82" t="s">
        <v>67</v>
      </c>
      <c r="D24" s="82"/>
      <c r="E24" s="82"/>
      <c r="F24" s="82"/>
      <c r="G24" s="82"/>
      <c r="H24" s="82"/>
    </row>
    <row r="25" spans="2:8" ht="19.5" customHeight="1" x14ac:dyDescent="0.3">
      <c r="B25" s="76" t="s">
        <v>16</v>
      </c>
      <c r="C25" s="82" t="s">
        <v>68</v>
      </c>
      <c r="D25" s="82"/>
      <c r="E25" s="82"/>
      <c r="F25" s="82"/>
      <c r="G25" s="82"/>
      <c r="H25" s="82"/>
    </row>
    <row r="26" spans="2:8" ht="20.25" customHeight="1" x14ac:dyDescent="0.3">
      <c r="B26" s="76" t="s">
        <v>16</v>
      </c>
      <c r="C26" s="82" t="s">
        <v>69</v>
      </c>
      <c r="D26" s="82"/>
      <c r="E26" s="82"/>
      <c r="F26" s="82"/>
      <c r="G26" s="82"/>
      <c r="H26" s="82"/>
    </row>
    <row r="27" spans="2:8" ht="30" customHeight="1" x14ac:dyDescent="0.3">
      <c r="B27" s="76" t="s">
        <v>16</v>
      </c>
      <c r="C27" s="82" t="s">
        <v>70</v>
      </c>
      <c r="D27" s="82"/>
      <c r="E27" s="82"/>
      <c r="F27" s="82"/>
      <c r="G27" s="82"/>
      <c r="H27" s="82"/>
    </row>
    <row r="28" spans="2:8" ht="23.25" customHeight="1" x14ac:dyDescent="0.3">
      <c r="B28" s="83" t="s">
        <v>71</v>
      </c>
      <c r="C28" s="83"/>
      <c r="D28" s="83"/>
      <c r="E28" s="83"/>
      <c r="F28" s="83"/>
      <c r="G28" s="83"/>
      <c r="H28" s="83"/>
    </row>
    <row r="29" spans="2:8" ht="79.2" customHeight="1" x14ac:dyDescent="0.3">
      <c r="B29" s="82" t="s">
        <v>72</v>
      </c>
      <c r="C29" s="82"/>
      <c r="D29" s="82"/>
      <c r="E29" s="82"/>
      <c r="F29" s="82"/>
      <c r="G29" s="82"/>
      <c r="H29" s="82"/>
    </row>
    <row r="30" spans="2:8" ht="54.6" customHeight="1" x14ac:dyDescent="0.3">
      <c r="B30" s="76" t="s">
        <v>16</v>
      </c>
      <c r="C30" s="82" t="s">
        <v>73</v>
      </c>
      <c r="D30" s="82"/>
      <c r="E30" s="82"/>
      <c r="F30" s="82"/>
      <c r="G30" s="82"/>
      <c r="H30" s="82"/>
    </row>
    <row r="31" spans="2:8" ht="42" customHeight="1" x14ac:dyDescent="0.3">
      <c r="B31" s="76"/>
      <c r="C31" s="82" t="s">
        <v>74</v>
      </c>
      <c r="D31" s="82"/>
      <c r="E31" s="82"/>
      <c r="F31" s="82"/>
      <c r="G31" s="82"/>
      <c r="H31" s="82"/>
    </row>
    <row r="32" spans="2:8" ht="54.6" customHeight="1" x14ac:dyDescent="0.3">
      <c r="B32" s="76" t="s">
        <v>16</v>
      </c>
      <c r="C32" s="82" t="s">
        <v>75</v>
      </c>
      <c r="D32" s="82"/>
      <c r="E32" s="82"/>
      <c r="F32" s="82"/>
      <c r="G32" s="82"/>
      <c r="H32" s="82"/>
    </row>
    <row r="33" spans="2:8" ht="42" customHeight="1" x14ac:dyDescent="0.3">
      <c r="B33" s="76" t="s">
        <v>16</v>
      </c>
      <c r="C33" s="82" t="s">
        <v>76</v>
      </c>
      <c r="D33" s="82"/>
      <c r="E33" s="82"/>
      <c r="F33" s="82"/>
      <c r="G33" s="82"/>
      <c r="H33" s="82"/>
    </row>
    <row r="34" spans="2:8" ht="42" customHeight="1" x14ac:dyDescent="0.3">
      <c r="B34" s="76" t="s">
        <v>16</v>
      </c>
      <c r="C34" s="82" t="s">
        <v>77</v>
      </c>
      <c r="D34" s="82"/>
      <c r="E34" s="82"/>
      <c r="F34" s="82"/>
      <c r="G34" s="82"/>
      <c r="H34" s="82"/>
    </row>
    <row r="35" spans="2:8" ht="21.75" customHeight="1" x14ac:dyDescent="0.3">
      <c r="B35" s="79" t="s">
        <v>78</v>
      </c>
      <c r="C35" s="80"/>
      <c r="D35" s="81"/>
      <c r="E35" s="81"/>
      <c r="F35" s="81"/>
      <c r="G35" s="81"/>
      <c r="H35" s="81"/>
    </row>
    <row r="36" spans="2:8" ht="19.5" customHeight="1" x14ac:dyDescent="0.3">
      <c r="B36" s="78" t="s">
        <v>16</v>
      </c>
      <c r="C36" s="82" t="s">
        <v>79</v>
      </c>
      <c r="D36" s="82"/>
      <c r="E36" s="82"/>
      <c r="F36" s="82"/>
      <c r="G36" s="82"/>
      <c r="H36" s="82"/>
    </row>
    <row r="37" spans="2:8" ht="19.5" customHeight="1" x14ac:dyDescent="0.3">
      <c r="B37" s="78" t="s">
        <v>16</v>
      </c>
      <c r="C37" s="82" t="s">
        <v>80</v>
      </c>
      <c r="D37" s="82"/>
      <c r="E37" s="82"/>
      <c r="F37" s="82"/>
      <c r="G37" s="82"/>
      <c r="H37" s="82"/>
    </row>
    <row r="38" spans="2:8" ht="17.25" customHeight="1" x14ac:dyDescent="0.3">
      <c r="B38" s="78" t="s">
        <v>16</v>
      </c>
      <c r="C38" s="82" t="s">
        <v>81</v>
      </c>
      <c r="D38" s="82"/>
      <c r="E38" s="82"/>
      <c r="F38" s="82"/>
      <c r="G38" s="82"/>
      <c r="H38" s="82"/>
    </row>
    <row r="39" spans="2:8" ht="28.5" customHeight="1" x14ac:dyDescent="0.3">
      <c r="B39" s="78" t="s">
        <v>16</v>
      </c>
      <c r="C39" s="82" t="s">
        <v>82</v>
      </c>
      <c r="D39" s="82"/>
      <c r="E39" s="82"/>
      <c r="F39" s="82"/>
      <c r="G39" s="82"/>
      <c r="H39" s="82"/>
    </row>
  </sheetData>
  <mergeCells count="36">
    <mergeCell ref="C34:H34"/>
    <mergeCell ref="C39:H39"/>
    <mergeCell ref="C32:H32"/>
    <mergeCell ref="C38:H38"/>
    <mergeCell ref="B28:H28"/>
    <mergeCell ref="B29:H29"/>
    <mergeCell ref="C30:H30"/>
    <mergeCell ref="C33:H33"/>
    <mergeCell ref="C31:H31"/>
    <mergeCell ref="C37:H37"/>
    <mergeCell ref="C36:H36"/>
    <mergeCell ref="C25:H25"/>
    <mergeCell ref="C26:H26"/>
    <mergeCell ref="C27:H27"/>
    <mergeCell ref="C17:H17"/>
    <mergeCell ref="C19:H19"/>
    <mergeCell ref="B22:H22"/>
    <mergeCell ref="B23:H23"/>
    <mergeCell ref="C18:H18"/>
    <mergeCell ref="C20:H20"/>
    <mergeCell ref="C21:H21"/>
    <mergeCell ref="B3:H3"/>
    <mergeCell ref="B4:H4"/>
    <mergeCell ref="B15:H15"/>
    <mergeCell ref="C24:H24"/>
    <mergeCell ref="B5:H5"/>
    <mergeCell ref="B6:H6"/>
    <mergeCell ref="C7:H7"/>
    <mergeCell ref="C9:H9"/>
    <mergeCell ref="C11:H11"/>
    <mergeCell ref="C14:H14"/>
    <mergeCell ref="C10:H10"/>
    <mergeCell ref="C13:D13"/>
    <mergeCell ref="C16:H16"/>
    <mergeCell ref="B12:H12"/>
    <mergeCell ref="C8:H8"/>
  </mergeCells>
  <hyperlinks>
    <hyperlink ref="C13:D13" r:id="rId1" location="_Toc261352312" display="Customize a document theme." xr:uid="{00000000-0004-0000-0400-000000000000}"/>
  </hyperlinks>
  <pageMargins left="0.7" right="0.7" top="0.75" bottom="0.75" header="0.3" footer="0.3"/>
  <pageSetup scale="81" fitToHeight="0" orientation="portrait" r:id="rId2"/>
  <ignoredErrors>
    <ignoredError sqref="B11 B14 B16 B18 B20 B9 B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H32"/>
  <sheetViews>
    <sheetView showGridLines="0" zoomScaleNormal="100" workbookViewId="0">
      <selection activeCell="G30" sqref="G30"/>
    </sheetView>
  </sheetViews>
  <sheetFormatPr baseColWidth="10" defaultColWidth="9" defaultRowHeight="33.9" customHeight="1" x14ac:dyDescent="0.3"/>
  <cols>
    <col min="1" max="1" width="2.88671875" style="28" customWidth="1"/>
    <col min="2" max="2" width="16.6640625" style="2" customWidth="1"/>
    <col min="3" max="3" width="30.5546875" style="2" customWidth="1"/>
    <col min="4" max="5" width="16.5546875" style="2" customWidth="1"/>
    <col min="6" max="6" width="26.77734375" style="2" customWidth="1"/>
    <col min="7" max="7" width="16.5546875" style="2" customWidth="1"/>
    <col min="8" max="8" width="2.88671875" style="2" customWidth="1"/>
    <col min="9" max="9" width="1.6640625" style="2" customWidth="1"/>
    <col min="10" max="16384" width="9" style="2"/>
  </cols>
  <sheetData>
    <row r="1" spans="1:8" ht="57.9" customHeight="1" thickBot="1" x14ac:dyDescent="0.35">
      <c r="A1" s="40"/>
      <c r="B1" s="86" t="s">
        <v>83</v>
      </c>
      <c r="C1" s="86"/>
      <c r="D1" s="86"/>
      <c r="E1" s="86"/>
      <c r="F1" s="86"/>
      <c r="G1" s="86"/>
      <c r="H1" s="39"/>
    </row>
    <row r="2" spans="1:8" ht="24" customHeight="1" thickTop="1" x14ac:dyDescent="0.35">
      <c r="A2" s="41"/>
      <c r="B2" s="92" t="s">
        <v>84</v>
      </c>
      <c r="C2" s="92"/>
      <c r="D2" s="88" t="s">
        <v>86</v>
      </c>
      <c r="E2" s="88"/>
      <c r="F2" s="90" t="s">
        <v>88</v>
      </c>
      <c r="G2" s="90"/>
      <c r="H2" s="42"/>
    </row>
    <row r="3" spans="1:8" ht="24" customHeight="1" x14ac:dyDescent="0.3">
      <c r="A3" s="41"/>
      <c r="B3" s="93" t="s">
        <v>85</v>
      </c>
      <c r="C3" s="93"/>
      <c r="D3" s="89" t="s">
        <v>87</v>
      </c>
      <c r="E3" s="89"/>
      <c r="F3" s="91" t="s">
        <v>89</v>
      </c>
      <c r="G3" s="91"/>
      <c r="H3" s="42"/>
    </row>
    <row r="4" spans="1:8" s="8" customFormat="1" ht="24" customHeight="1" x14ac:dyDescent="0.35">
      <c r="A4" s="27"/>
      <c r="B4" s="43" t="s">
        <v>3</v>
      </c>
      <c r="C4" s="44" t="str">
        <f>IFERROR(VLOOKUP(VLOOKUP(rngInvoice,InvoicesMain[],2,FALSE),CustomerList[],3,TRUE),"")</f>
        <v>Contoso, Ltd</v>
      </c>
      <c r="D4" s="87" t="s">
        <v>92</v>
      </c>
      <c r="E4" s="87"/>
      <c r="F4" s="43" t="s">
        <v>93</v>
      </c>
      <c r="G4" s="45" t="s">
        <v>18</v>
      </c>
    </row>
    <row r="5" spans="1:8" s="8" customFormat="1" ht="20.100000000000001" customHeight="1" x14ac:dyDescent="0.35">
      <c r="A5" s="27"/>
      <c r="B5" s="43" t="s">
        <v>90</v>
      </c>
      <c r="C5" s="44" t="str">
        <f>IFERROR(IF((VLOOKUP(VLOOKUP(rngInvoice,InvoicesMain[],2,FALSE),CustomerList[],5,FALSE))="","",(VLOOKUP(VLOOKUP(rngInvoice,InvoicesMain[],2,FALSE),CustomerList[],5,FALSE))),"")</f>
        <v>567 Walnut Lane</v>
      </c>
      <c r="D5" s="87" t="str">
        <f>"Fax:     "&amp;IFERROR(VLOOKUP(VLOOKUP(rngInvoice,InvoicesMain[],2,FALSE),CustomerList[],11,FALSE),"")</f>
        <v>Fax:     432-555-0123</v>
      </c>
      <c r="E5" s="87"/>
      <c r="F5" s="43" t="s">
        <v>94</v>
      </c>
      <c r="G5" s="94">
        <f ca="1">IFERROR(IF(VLOOKUP(rngInvoice,InvoicesMain[],3,FALSE)="","",VLOOKUP(rngInvoice,InvoicesMain[],3,FALSE)),"")</f>
        <v>46036</v>
      </c>
    </row>
    <row r="6" spans="1:8" s="8" customFormat="1" ht="20.100000000000001" customHeight="1" x14ac:dyDescent="0.35">
      <c r="A6" s="27"/>
      <c r="B6" s="46"/>
      <c r="C6" s="44" t="str">
        <f>IFERROR(VLOOKUP(VLOOKUP(rngInvoice,InvoicesMain[],2,FALSE),CustomerList[],6,FALSE)&amp;", "&amp; VLOOKUP(VLOOKUP(G4,InvoicesMain[],2,FALSE),CustomerList[],7,FALSE)&amp;" "&amp;VLOOKUP(VLOOKUP(G4,InvoicesMain[],2,FALSE),CustomerList[],8,FALSE),"")</f>
        <v>Moline, MO 098765</v>
      </c>
      <c r="D6" s="87" t="str">
        <f>"Email: "&amp;IFERROR(VLOOKUP(VLOOKUP(rngInvoice,InvoicesMain[],2,FALSE),CustomerList[],10,FALSE),"")</f>
        <v>Email: someone@example.com</v>
      </c>
      <c r="E6" s="87"/>
      <c r="F6" s="44"/>
      <c r="G6" s="47"/>
    </row>
    <row r="7" spans="1:8" ht="44.1" customHeight="1" x14ac:dyDescent="0.3">
      <c r="B7" s="48" t="s">
        <v>91</v>
      </c>
      <c r="C7" s="9"/>
      <c r="D7" s="9"/>
      <c r="E7" s="9"/>
      <c r="F7" s="9"/>
      <c r="G7" s="9"/>
    </row>
    <row r="8" spans="1:8" s="3" customFormat="1" ht="33.9" customHeight="1" x14ac:dyDescent="0.3">
      <c r="B8" s="60" t="s">
        <v>12</v>
      </c>
      <c r="C8" s="60" t="s">
        <v>0</v>
      </c>
      <c r="D8" s="60" t="s">
        <v>6</v>
      </c>
      <c r="E8" s="60" t="s">
        <v>9</v>
      </c>
      <c r="F8" s="60" t="s">
        <v>8</v>
      </c>
      <c r="G8" s="60" t="s">
        <v>7</v>
      </c>
    </row>
    <row r="9" spans="1:8" s="3" customFormat="1" ht="33.9" customHeight="1" x14ac:dyDescent="0.3">
      <c r="B9" s="49" t="str">
        <f t="array" ref="B9">IFERROR(INDEX(InvoiceDetails[],SMALL(IF(InvoiceDetails[Rechnung '#]=rngInvoice,ROW(InvoiceDetails[])-ROW(InvoiceDetails[#Headers])), ROW(1:1)), MATCH($B$8, InvoiceDetails[#Headers], 0)),"")</f>
        <v/>
      </c>
      <c r="C9" s="50" t="str">
        <f t="array" ref="C9">IFERROR(INDEX(InvoiceDetails[],SMALL(IF(InvoiceDetails[Rechnung '#]=rngInvoice,ROW(InvoiceDetails[])-ROW(InvoiceDetails[#Headers])), ROW(1:1)), MATCH($C$8, InvoiceDetails[#Headers], 0)),"")</f>
        <v/>
      </c>
      <c r="D9" s="51" t="str">
        <f t="array" ref="D9">IFERROR(INDEX(InvoiceDetails[],SMALL(IF(InvoiceDetails[Rechnung '#]=rngInvoice,ROW(InvoiceDetails[])-ROW(InvoiceDetails[#Headers])), ROW(1:1)), MATCH($D$8, InvoiceDetails[#Headers], 0)),"")</f>
        <v/>
      </c>
      <c r="E9" s="52" t="str">
        <f t="array" ref="E9">IFERROR(INDEX(InvoiceDetails[],SMALL(IF(InvoiceDetails[Rechnung '#]=rngInvoice,ROW(InvoiceDetails[])-ROW(InvoiceDetails[#Headers])), ROW(1:1)), MATCH($E$8, InvoiceDetails[#Headers], 0)),"")</f>
        <v/>
      </c>
      <c r="F9" s="52" t="str">
        <f t="array" ref="F9">IFERROR(INDEX(InvoiceDetails[],SMALL(IF(InvoiceDetails[Rechnung '#]=rngInvoice,ROW(InvoiceDetails[])-ROW(InvoiceDetails[#Headers])), ROW(1:1)), MATCH($F$8, InvoiceDetails[#Headers], 0)),"")</f>
        <v/>
      </c>
      <c r="G9" s="95" t="str">
        <f t="shared" ref="G9:G23" si="0">IFERROR((D9*E9)-F9,"")</f>
        <v/>
      </c>
    </row>
    <row r="10" spans="1:8" s="3" customFormat="1" ht="33.9" customHeight="1" x14ac:dyDescent="0.3">
      <c r="B10" s="49" t="str">
        <f t="array" ref="B10">IFERROR(INDEX(InvoiceDetails[],SMALL(IF(InvoiceDetails[Rechnung '#]=rngInvoice,ROW(InvoiceDetails[])-ROW(InvoiceDetails[#Headers])), ROW(2:2)), MATCH($B$8, InvoiceDetails[#Headers], 0)),"")</f>
        <v/>
      </c>
      <c r="C10" s="50" t="str">
        <f t="array" ref="C10">IFERROR(INDEX(InvoiceDetails[],SMALL(IF(InvoiceDetails[Rechnung '#]=rngInvoice,ROW(InvoiceDetails[])-ROW(InvoiceDetails[#Headers])), ROW(2:2)), MATCH($C$8, InvoiceDetails[#Headers], 0)),"")</f>
        <v/>
      </c>
      <c r="D10" s="51" t="str">
        <f t="array" ref="D10">IFERROR(INDEX(InvoiceDetails[],SMALL(IF(InvoiceDetails[Rechnung '#]=rngInvoice,ROW(InvoiceDetails[])-ROW(InvoiceDetails[#Headers])), ROW(2:2)), MATCH($D$8, InvoiceDetails[#Headers], 0)),"")</f>
        <v/>
      </c>
      <c r="E10" s="53" t="str">
        <f t="array" ref="E10">IFERROR(INDEX(InvoiceDetails[],SMALL(IF(InvoiceDetails[Rechnung '#]=rngInvoice,ROW(InvoiceDetails[])-ROW(InvoiceDetails[#Headers])), ROW(2:2)), MATCH($E$8, InvoiceDetails[#Headers], 0)),"")</f>
        <v/>
      </c>
      <c r="F10" s="53" t="str">
        <f t="array" ref="F10">IFERROR(INDEX(InvoiceDetails[],SMALL(IF(InvoiceDetails[Rechnung '#]=rngInvoice,ROW(InvoiceDetails[])-ROW(InvoiceDetails[#Headers])), ROW(2:2)), MATCH($F$8, InvoiceDetails[#Headers], 0)),"")</f>
        <v/>
      </c>
      <c r="G10" s="95" t="str">
        <f t="shared" si="0"/>
        <v/>
      </c>
    </row>
    <row r="11" spans="1:8" s="3" customFormat="1" ht="33.9" customHeight="1" x14ac:dyDescent="0.3">
      <c r="B11" s="49" t="str">
        <f t="array" ref="B11">IFERROR(INDEX(InvoiceDetails[],SMALL(IF(InvoiceDetails[Rechnung '#]=rngInvoice,ROW(InvoiceDetails[])-ROW(InvoiceDetails[#Headers])), ROW(3:3)), MATCH($B$8, InvoiceDetails[#Headers], 0)),"")</f>
        <v/>
      </c>
      <c r="C11" s="50" t="str">
        <f t="array" ref="C11">IFERROR(INDEX(InvoiceDetails[],SMALL(IF(InvoiceDetails[Rechnung '#]=rngInvoice,ROW(InvoiceDetails[])-ROW(InvoiceDetails[#Headers])), ROW(3:3)), MATCH($C$8, InvoiceDetails[#Headers], 0)),"")</f>
        <v/>
      </c>
      <c r="D11" s="51" t="str">
        <f t="array" ref="D11">IFERROR(INDEX(InvoiceDetails[],SMALL(IF(InvoiceDetails[Rechnung '#]=rngInvoice,ROW(InvoiceDetails[])-ROW(InvoiceDetails[#Headers])), ROW(3:3)), MATCH($D$8, InvoiceDetails[#Headers], 0)),"")</f>
        <v/>
      </c>
      <c r="E11" s="53" t="str">
        <f t="array" ref="E11">IFERROR(INDEX(InvoiceDetails[],SMALL(IF(InvoiceDetails[Rechnung '#]=rngInvoice,ROW(InvoiceDetails[])-ROW(InvoiceDetails[#Headers])), ROW(3:3)), MATCH($E$8, InvoiceDetails[#Headers], 0)),"")</f>
        <v/>
      </c>
      <c r="F11" s="53" t="str">
        <f t="array" ref="F11">IFERROR(INDEX(InvoiceDetails[],SMALL(IF(InvoiceDetails[Rechnung '#]=rngInvoice,ROW(InvoiceDetails[])-ROW(InvoiceDetails[#Headers])), ROW(3:3)), MATCH($F$8, InvoiceDetails[#Headers], 0)),"")</f>
        <v/>
      </c>
      <c r="G11" s="95" t="str">
        <f t="shared" si="0"/>
        <v/>
      </c>
    </row>
    <row r="12" spans="1:8" s="3" customFormat="1" ht="33.9" customHeight="1" x14ac:dyDescent="0.3">
      <c r="B12" s="49" t="str">
        <f t="array" ref="B12">IFERROR(INDEX(InvoiceDetails[],SMALL(IF(InvoiceDetails[Rechnung '#]=rngInvoice,ROW(InvoiceDetails[])-ROW(InvoiceDetails[#Headers])), ROW(4:4)), MATCH($B$8, InvoiceDetails[#Headers], 0)),"")</f>
        <v/>
      </c>
      <c r="C12" s="50" t="str">
        <f t="array" ref="C12">IFERROR(INDEX(InvoiceDetails[],SMALL(IF(InvoiceDetails[Rechnung '#]=rngInvoice,ROW(InvoiceDetails[])-ROW(InvoiceDetails[#Headers])), ROW(4:4)), MATCH($C$8, InvoiceDetails[#Headers], 0)),"")</f>
        <v/>
      </c>
      <c r="D12" s="51" t="str">
        <f t="array" ref="D12">IFERROR(INDEX(InvoiceDetails[],SMALL(IF(InvoiceDetails[Rechnung '#]=rngInvoice,ROW(InvoiceDetails[])-ROW(InvoiceDetails[#Headers])), ROW(4:4)), MATCH($D$8, InvoiceDetails[#Headers], 0)),"")</f>
        <v/>
      </c>
      <c r="E12" s="53" t="str">
        <f t="array" ref="E12">IFERROR(INDEX(InvoiceDetails[],SMALL(IF(InvoiceDetails[Rechnung '#]=rngInvoice,ROW(InvoiceDetails[])-ROW(InvoiceDetails[#Headers])), ROW(4:4)), MATCH($E$8, InvoiceDetails[#Headers], 0)),"")</f>
        <v/>
      </c>
      <c r="F12" s="53" t="str">
        <f t="array" ref="F12">IFERROR(INDEX(InvoiceDetails[],SMALL(IF(InvoiceDetails[Rechnung '#]=rngInvoice,ROW(InvoiceDetails[])-ROW(InvoiceDetails[#Headers])), ROW(4:4)), MATCH($F$8, InvoiceDetails[#Headers], 0)),"")</f>
        <v/>
      </c>
      <c r="G12" s="95" t="str">
        <f t="shared" si="0"/>
        <v/>
      </c>
    </row>
    <row r="13" spans="1:8" s="3" customFormat="1" ht="33.9" customHeight="1" x14ac:dyDescent="0.3">
      <c r="B13" s="49" t="str">
        <f t="array" ref="B13">IFERROR(INDEX(InvoiceDetails[],SMALL(IF(InvoiceDetails[Rechnung '#]=rngInvoice,ROW(InvoiceDetails[])-ROW(InvoiceDetails[#Headers])), ROW(5:5)), MATCH($B$8, InvoiceDetails[#Headers], 0)),"")</f>
        <v/>
      </c>
      <c r="C13" s="50" t="str">
        <f t="array" ref="C13">IFERROR(INDEX(InvoiceDetails[],SMALL(IF(InvoiceDetails[Rechnung '#]=rngInvoice,ROW(InvoiceDetails[])-ROW(InvoiceDetails[#Headers])), ROW(5:5)), MATCH($C$8, InvoiceDetails[#Headers], 0)),"")</f>
        <v/>
      </c>
      <c r="D13" s="51" t="str">
        <f t="array" ref="D13">IFERROR(INDEX(InvoiceDetails[],SMALL(IF(InvoiceDetails[Rechnung '#]=rngInvoice,ROW(InvoiceDetails[])-ROW(InvoiceDetails[#Headers])), ROW(5:5)), MATCH($D$8, InvoiceDetails[#Headers], 0)),"")</f>
        <v/>
      </c>
      <c r="E13" s="53" t="str">
        <f t="array" ref="E13">IFERROR(INDEX(InvoiceDetails[],SMALL(IF(InvoiceDetails[Rechnung '#]=rngInvoice,ROW(InvoiceDetails[])-ROW(InvoiceDetails[#Headers])), ROW(5:5)), MATCH($E$8, InvoiceDetails[#Headers], 0)),"")</f>
        <v/>
      </c>
      <c r="F13" s="53" t="str">
        <f t="array" ref="F13">IFERROR(INDEX(InvoiceDetails[],SMALL(IF(InvoiceDetails[Rechnung '#]=rngInvoice,ROW(InvoiceDetails[])-ROW(InvoiceDetails[#Headers])), ROW(5:5)), MATCH($F$8, InvoiceDetails[#Headers], 0)),"")</f>
        <v/>
      </c>
      <c r="G13" s="95" t="str">
        <f t="shared" si="0"/>
        <v/>
      </c>
    </row>
    <row r="14" spans="1:8" s="3" customFormat="1" ht="33.9" customHeight="1" x14ac:dyDescent="0.3">
      <c r="B14" s="49" t="str">
        <f t="array" ref="B14">IFERROR(INDEX(InvoiceDetails[],SMALL(IF(InvoiceDetails[Rechnung '#]=rngInvoice,ROW(InvoiceDetails[])-ROW(InvoiceDetails[#Headers])), ROW(6:6)), MATCH($B$8, InvoiceDetails[#Headers], 0)),"")</f>
        <v/>
      </c>
      <c r="C14" s="50" t="str">
        <f t="array" ref="C14">IFERROR(INDEX(InvoiceDetails[],SMALL(IF(InvoiceDetails[Rechnung '#]=rngInvoice,ROW(InvoiceDetails[])-ROW(InvoiceDetails[#Headers])), ROW(6:6)), MATCH($C$8, InvoiceDetails[#Headers], 0)),"")</f>
        <v/>
      </c>
      <c r="D14" s="51" t="str">
        <f t="array" ref="D14">IFERROR(INDEX(InvoiceDetails[],SMALL(IF(InvoiceDetails[Rechnung '#]=rngInvoice,ROW(InvoiceDetails[])-ROW(InvoiceDetails[#Headers])), ROW(6:6)), MATCH($D$8, InvoiceDetails[#Headers], 0)),"")</f>
        <v/>
      </c>
      <c r="E14" s="53" t="str">
        <f t="array" ref="E14">IFERROR(INDEX(InvoiceDetails[],SMALL(IF(InvoiceDetails[Rechnung '#]=rngInvoice,ROW(InvoiceDetails[])-ROW(InvoiceDetails[#Headers])), ROW(6:6)), MATCH($E$8, InvoiceDetails[#Headers], 0)),"")</f>
        <v/>
      </c>
      <c r="F14" s="53" t="str">
        <f t="array" ref="F14">IFERROR(INDEX(InvoiceDetails[],SMALL(IF(InvoiceDetails[Rechnung '#]=rngInvoice,ROW(InvoiceDetails[])-ROW(InvoiceDetails[#Headers])), ROW(6:6)), MATCH($F$8, InvoiceDetails[#Headers], 0)),"")</f>
        <v/>
      </c>
      <c r="G14" s="95" t="str">
        <f t="shared" si="0"/>
        <v/>
      </c>
    </row>
    <row r="15" spans="1:8" s="3" customFormat="1" ht="33.9" customHeight="1" x14ac:dyDescent="0.3">
      <c r="B15" s="49" t="str">
        <f t="array" ref="B15">IFERROR(INDEX(InvoiceDetails[],SMALL(IF(InvoiceDetails[Rechnung '#]=rngInvoice,ROW(InvoiceDetails[])-ROW(InvoiceDetails[#Headers])), ROW(7:7)), MATCH($B$8, InvoiceDetails[#Headers], 0)),"")</f>
        <v/>
      </c>
      <c r="C15" s="50" t="str">
        <f t="array" ref="C15">IFERROR(INDEX(InvoiceDetails[],SMALL(IF(InvoiceDetails[Rechnung '#]=rngInvoice,ROW(InvoiceDetails[])-ROW(InvoiceDetails[#Headers])), ROW(7:7)), MATCH($C$8, InvoiceDetails[#Headers], 0)),"")</f>
        <v/>
      </c>
      <c r="D15" s="51" t="str">
        <f t="array" ref="D15">IFERROR(INDEX(InvoiceDetails[],SMALL(IF(InvoiceDetails[Rechnung '#]=rngInvoice,ROW(InvoiceDetails[])-ROW(InvoiceDetails[#Headers])), ROW(7:7)), MATCH($D$8, InvoiceDetails[#Headers], 0)),"")</f>
        <v/>
      </c>
      <c r="E15" s="53" t="str">
        <f t="array" ref="E15">IFERROR(INDEX(InvoiceDetails[],SMALL(IF(InvoiceDetails[Rechnung '#]=rngInvoice,ROW(InvoiceDetails[])-ROW(InvoiceDetails[#Headers])), ROW(7:7)), MATCH($E$8, InvoiceDetails[#Headers], 0)),"")</f>
        <v/>
      </c>
      <c r="F15" s="53" t="str">
        <f t="array" ref="F15">IFERROR(INDEX(InvoiceDetails[],SMALL(IF(InvoiceDetails[Rechnung '#]=rngInvoice,ROW(InvoiceDetails[])-ROW(InvoiceDetails[#Headers])), ROW(7:7)), MATCH($F$8, InvoiceDetails[#Headers], 0)),"")</f>
        <v/>
      </c>
      <c r="G15" s="95" t="str">
        <f t="shared" si="0"/>
        <v/>
      </c>
    </row>
    <row r="16" spans="1:8" s="3" customFormat="1" ht="33.9" customHeight="1" x14ac:dyDescent="0.3">
      <c r="B16" s="49" t="str">
        <f t="array" ref="B16">IFERROR(INDEX(InvoiceDetails[],SMALL(IF(InvoiceDetails[Rechnung '#]=rngInvoice,ROW(InvoiceDetails[])-ROW(InvoiceDetails[#Headers])), ROW(8:8)), MATCH($B$8, InvoiceDetails[#Headers], 0)),"")</f>
        <v/>
      </c>
      <c r="C16" s="50" t="str">
        <f t="array" ref="C16">IFERROR(INDEX(InvoiceDetails[],SMALL(IF(InvoiceDetails[Rechnung '#]=rngInvoice,ROW(InvoiceDetails[])-ROW(InvoiceDetails[#Headers])), ROW(8:8)), MATCH($C$8, InvoiceDetails[#Headers], 0)),"")</f>
        <v/>
      </c>
      <c r="D16" s="51" t="str">
        <f t="array" ref="D16">IFERROR(INDEX(InvoiceDetails[],SMALL(IF(InvoiceDetails[Rechnung '#]=rngInvoice,ROW(InvoiceDetails[])-ROW(InvoiceDetails[#Headers])), ROW(8:8)), MATCH($D$8, InvoiceDetails[#Headers], 0)),"")</f>
        <v/>
      </c>
      <c r="E16" s="53" t="str">
        <f t="array" ref="E16">IFERROR(INDEX(InvoiceDetails[],SMALL(IF(InvoiceDetails[Rechnung '#]=rngInvoice,ROW(InvoiceDetails[])-ROW(InvoiceDetails[#Headers])), ROW(8:8)), MATCH($E$8, InvoiceDetails[#Headers], 0)),"")</f>
        <v/>
      </c>
      <c r="F16" s="53" t="str">
        <f t="array" ref="F16">IFERROR(INDEX(InvoiceDetails[],SMALL(IF(InvoiceDetails[Rechnung '#]=rngInvoice,ROW(InvoiceDetails[])-ROW(InvoiceDetails[#Headers])), ROW(8:8)), MATCH($F$8, InvoiceDetails[#Headers], 0)),"")</f>
        <v/>
      </c>
      <c r="G16" s="95" t="str">
        <f t="shared" si="0"/>
        <v/>
      </c>
    </row>
    <row r="17" spans="1:7" s="3" customFormat="1" ht="33.9" customHeight="1" x14ac:dyDescent="0.3">
      <c r="B17" s="49" t="str">
        <f t="array" ref="B17">IFERROR(INDEX(InvoiceDetails[],SMALL(IF(InvoiceDetails[Rechnung '#]=rngInvoice,ROW(InvoiceDetails[])-ROW(InvoiceDetails[#Headers])), ROW(9:9)), MATCH($B$8, InvoiceDetails[#Headers], 0)),"")</f>
        <v/>
      </c>
      <c r="C17" s="50" t="str">
        <f t="array" ref="C17">IFERROR(INDEX(InvoiceDetails[],SMALL(IF(InvoiceDetails[Rechnung '#]=rngInvoice,ROW(InvoiceDetails[])-ROW(InvoiceDetails[#Headers])), ROW(9:9)), MATCH($C$8, InvoiceDetails[#Headers], 0)),"")</f>
        <v/>
      </c>
      <c r="D17" s="51" t="str">
        <f t="array" ref="D17">IFERROR(INDEX(InvoiceDetails[],SMALL(IF(InvoiceDetails[Rechnung '#]=rngInvoice,ROW(InvoiceDetails[])-ROW(InvoiceDetails[#Headers])), ROW(9:9)), MATCH($D$8, InvoiceDetails[#Headers], 0)),"")</f>
        <v/>
      </c>
      <c r="E17" s="53" t="str">
        <f t="array" ref="E17">IFERROR(INDEX(InvoiceDetails[],SMALL(IF(InvoiceDetails[Rechnung '#]=rngInvoice,ROW(InvoiceDetails[])-ROW(InvoiceDetails[#Headers])), ROW(9:9)), MATCH($E$8, InvoiceDetails[#Headers], 0)),"")</f>
        <v/>
      </c>
      <c r="F17" s="53" t="str">
        <f t="array" ref="F17">IFERROR(INDEX(InvoiceDetails[],SMALL(IF(InvoiceDetails[Rechnung '#]=rngInvoice,ROW(InvoiceDetails[])-ROW(InvoiceDetails[#Headers])), ROW(9:9)), MATCH($F$8, InvoiceDetails[#Headers], 0)),"")</f>
        <v/>
      </c>
      <c r="G17" s="95" t="str">
        <f t="shared" si="0"/>
        <v/>
      </c>
    </row>
    <row r="18" spans="1:7" s="3" customFormat="1" ht="33.9" customHeight="1" x14ac:dyDescent="0.3">
      <c r="B18" s="49" t="str">
        <f t="array" ref="B18">IFERROR(INDEX(InvoiceDetails[],SMALL(IF(InvoiceDetails[Rechnung '#]=rngInvoice,ROW(InvoiceDetails[])-ROW(InvoiceDetails[#Headers])), ROW(10:10)), MATCH($B$8, InvoiceDetails[#Headers], 0)),"")</f>
        <v/>
      </c>
      <c r="C18" s="50" t="str">
        <f t="array" ref="C18">IFERROR(INDEX(InvoiceDetails[],SMALL(IF(InvoiceDetails[Rechnung '#]=rngInvoice,ROW(InvoiceDetails[])-ROW(InvoiceDetails[#Headers])), ROW(10:10)), MATCH($C$8, InvoiceDetails[#Headers], 0)),"")</f>
        <v/>
      </c>
      <c r="D18" s="51" t="str">
        <f t="array" ref="D18">IFERROR(INDEX(InvoiceDetails[],SMALL(IF(InvoiceDetails[Rechnung '#]=rngInvoice,ROW(InvoiceDetails[])-ROW(InvoiceDetails[#Headers])), ROW(10:10)), MATCH($D$8, InvoiceDetails[#Headers], 0)),"")</f>
        <v/>
      </c>
      <c r="E18" s="53" t="str">
        <f t="array" ref="E18">IFERROR(INDEX(InvoiceDetails[],SMALL(IF(InvoiceDetails[Rechnung '#]=rngInvoice,ROW(InvoiceDetails[])-ROW(InvoiceDetails[#Headers])), ROW(10:10)), MATCH($E$8, InvoiceDetails[#Headers], 0)),"")</f>
        <v/>
      </c>
      <c r="F18" s="53" t="str">
        <f t="array" ref="F18">IFERROR(INDEX(InvoiceDetails[],SMALL(IF(InvoiceDetails[Rechnung '#]=rngInvoice,ROW(InvoiceDetails[])-ROW(InvoiceDetails[#Headers])), ROW(10:10)), MATCH($F$8, InvoiceDetails[#Headers], 0)),"")</f>
        <v/>
      </c>
      <c r="G18" s="95" t="str">
        <f t="shared" si="0"/>
        <v/>
      </c>
    </row>
    <row r="19" spans="1:7" s="3" customFormat="1" ht="33.9" customHeight="1" x14ac:dyDescent="0.3">
      <c r="B19" s="49" t="str">
        <f t="array" ref="B19">IFERROR(INDEX(InvoiceDetails[],SMALL(IF(InvoiceDetails[Rechnung '#]=rngInvoice,ROW(InvoiceDetails[])-ROW(InvoiceDetails[#Headers])), ROW(11:11)), MATCH($B$8, InvoiceDetails[#Headers], 0)),"")</f>
        <v/>
      </c>
      <c r="C19" s="50" t="str">
        <f t="array" ref="C19">IFERROR(INDEX(InvoiceDetails[],SMALL(IF(InvoiceDetails[Rechnung '#]=rngInvoice,ROW(InvoiceDetails[])-ROW(InvoiceDetails[#Headers])), ROW(11:11)), MATCH($C$8, InvoiceDetails[#Headers], 0)),"")</f>
        <v/>
      </c>
      <c r="D19" s="51" t="str">
        <f t="array" ref="D19">IFERROR(INDEX(InvoiceDetails[],SMALL(IF(InvoiceDetails[Rechnung '#]=rngInvoice,ROW(InvoiceDetails[])-ROW(InvoiceDetails[#Headers])), ROW(11:11)), MATCH($D$8, InvoiceDetails[#Headers], 0)),"")</f>
        <v/>
      </c>
      <c r="E19" s="53" t="str">
        <f t="array" ref="E19">IFERROR(INDEX(InvoiceDetails[],SMALL(IF(InvoiceDetails[Rechnung '#]=rngInvoice,ROW(InvoiceDetails[])-ROW(InvoiceDetails[#Headers])), ROW(11:11)), MATCH($E$8, InvoiceDetails[#Headers], 0)),"")</f>
        <v/>
      </c>
      <c r="F19" s="53" t="str">
        <f t="array" ref="F19">IFERROR(INDEX(InvoiceDetails[],SMALL(IF(InvoiceDetails[Rechnung '#]=rngInvoice,ROW(InvoiceDetails[])-ROW(InvoiceDetails[#Headers])), ROW(11:11)), MATCH($F$8, InvoiceDetails[#Headers], 0)),"")</f>
        <v/>
      </c>
      <c r="G19" s="95" t="str">
        <f t="shared" si="0"/>
        <v/>
      </c>
    </row>
    <row r="20" spans="1:7" s="3" customFormat="1" ht="33.9" customHeight="1" x14ac:dyDescent="0.3">
      <c r="B20" s="49" t="str">
        <f t="array" ref="B20">IFERROR(INDEX(InvoiceDetails[],SMALL(IF(InvoiceDetails[Rechnung '#]=rngInvoice,ROW(InvoiceDetails[])-ROW(InvoiceDetails[#Headers])), ROW(12:12)), MATCH($B$8, InvoiceDetails[#Headers], 0)),"")</f>
        <v/>
      </c>
      <c r="C20" s="50" t="str">
        <f t="array" ref="C20">IFERROR(INDEX(InvoiceDetails[],SMALL(IF(InvoiceDetails[Rechnung '#]=rngInvoice,ROW(InvoiceDetails[])-ROW(InvoiceDetails[#Headers])), ROW(12:12)), MATCH($C$8, InvoiceDetails[#Headers], 0)),"")</f>
        <v/>
      </c>
      <c r="D20" s="51" t="str">
        <f t="array" ref="D20">IFERROR(INDEX(InvoiceDetails[],SMALL(IF(InvoiceDetails[Rechnung '#]=rngInvoice,ROW(InvoiceDetails[])-ROW(InvoiceDetails[#Headers])), ROW(12:12)), MATCH($D$8, InvoiceDetails[#Headers], 0)),"")</f>
        <v/>
      </c>
      <c r="E20" s="53" t="str">
        <f t="array" ref="E20">IFERROR(INDEX(InvoiceDetails[],SMALL(IF(InvoiceDetails[Rechnung '#]=rngInvoice,ROW(InvoiceDetails[])-ROW(InvoiceDetails[#Headers])), ROW(12:12)), MATCH($E$8, InvoiceDetails[#Headers], 0)),"")</f>
        <v/>
      </c>
      <c r="F20" s="53" t="str">
        <f t="array" ref="F20">IFERROR(INDEX(InvoiceDetails[],SMALL(IF(InvoiceDetails[Rechnung '#]=rngInvoice,ROW(InvoiceDetails[])-ROW(InvoiceDetails[#Headers])), ROW(12:12)), MATCH($F$8, InvoiceDetails[#Headers], 0)),"")</f>
        <v/>
      </c>
      <c r="G20" s="95" t="str">
        <f t="shared" si="0"/>
        <v/>
      </c>
    </row>
    <row r="21" spans="1:7" s="3" customFormat="1" ht="33.9" customHeight="1" x14ac:dyDescent="0.3">
      <c r="B21" s="49" t="str">
        <f t="array" ref="B21">IFERROR(INDEX(InvoiceDetails[],SMALL(IF(InvoiceDetails[Rechnung '#]=rngInvoice,ROW(InvoiceDetails[])-ROW(InvoiceDetails[#Headers])), ROW(13:13)), MATCH($B$8, InvoiceDetails[#Headers], 0)),"")</f>
        <v/>
      </c>
      <c r="C21" s="50" t="str">
        <f t="array" ref="C21">IFERROR(INDEX(InvoiceDetails[],SMALL(IF(InvoiceDetails[Rechnung '#]=rngInvoice,ROW(InvoiceDetails[])-ROW(InvoiceDetails[#Headers])), ROW(13:13)), MATCH($C$8, InvoiceDetails[#Headers], 0)),"")</f>
        <v/>
      </c>
      <c r="D21" s="51" t="str">
        <f t="array" ref="D21">IFERROR(INDEX(InvoiceDetails[],SMALL(IF(InvoiceDetails[Rechnung '#]=rngInvoice,ROW(InvoiceDetails[])-ROW(InvoiceDetails[#Headers])), ROW(13:13)), MATCH($D$8, InvoiceDetails[#Headers], 0)),"")</f>
        <v/>
      </c>
      <c r="E21" s="53" t="str">
        <f t="array" ref="E21">IFERROR(INDEX(InvoiceDetails[],SMALL(IF(InvoiceDetails[Rechnung '#]=rngInvoice,ROW(InvoiceDetails[])-ROW(InvoiceDetails[#Headers])), ROW(13:13)), MATCH($E$8, InvoiceDetails[#Headers], 0)),"")</f>
        <v/>
      </c>
      <c r="F21" s="53" t="str">
        <f t="array" ref="F21">IFERROR(INDEX(InvoiceDetails[],SMALL(IF(InvoiceDetails[Rechnung '#]=rngInvoice,ROW(InvoiceDetails[])-ROW(InvoiceDetails[#Headers])), ROW(13:13)), MATCH($F$8, InvoiceDetails[#Headers], 0)),"")</f>
        <v/>
      </c>
      <c r="G21" s="54" t="str">
        <f t="shared" si="0"/>
        <v/>
      </c>
    </row>
    <row r="22" spans="1:7" s="3" customFormat="1" ht="33.9" customHeight="1" x14ac:dyDescent="0.3">
      <c r="B22" s="49" t="str">
        <f t="array" ref="B22">IFERROR(INDEX(InvoiceDetails[],SMALL(IF(InvoiceDetails[Rechnung '#]=rngInvoice,ROW(InvoiceDetails[])-ROW(InvoiceDetails[#Headers])), ROW(#REF!)), MATCH($B$8, InvoiceDetails[#Headers], 0)),"")</f>
        <v/>
      </c>
      <c r="C22" s="50" t="str">
        <f t="array" ref="C22">IFERROR(INDEX(InvoiceDetails[],SMALL(IF(InvoiceDetails[Rechnung '#]=rngInvoice,ROW(InvoiceDetails[])-ROW(InvoiceDetails[#Headers])), ROW(#REF!)), MATCH($C$8, InvoiceDetails[#Headers], 0)),"")</f>
        <v/>
      </c>
      <c r="D22" s="51" t="str">
        <f t="array" ref="D22">IFERROR(INDEX(InvoiceDetails[],SMALL(IF(InvoiceDetails[Rechnung '#]=rngInvoice,ROW(InvoiceDetails[])-ROW(InvoiceDetails[#Headers])), ROW(#REF!)), MATCH($D$8, InvoiceDetails[#Headers], 0)),"")</f>
        <v/>
      </c>
      <c r="E22" s="53" t="str">
        <f t="array" ref="E22">IFERROR(INDEX(InvoiceDetails[],SMALL(IF(InvoiceDetails[Rechnung '#]=rngInvoice,ROW(InvoiceDetails[])-ROW(InvoiceDetails[#Headers])), ROW(#REF!)), MATCH($E$8, InvoiceDetails[#Headers], 0)),"")</f>
        <v/>
      </c>
      <c r="F22" s="53" t="str">
        <f t="array" ref="F22">IFERROR(INDEX(InvoiceDetails[],SMALL(IF(InvoiceDetails[Rechnung '#]=rngInvoice,ROW(InvoiceDetails[])-ROW(InvoiceDetails[#Headers])), ROW(#REF!)), MATCH($F$8, InvoiceDetails[#Headers], 0)),"")</f>
        <v/>
      </c>
      <c r="G22" s="54" t="str">
        <f t="shared" si="0"/>
        <v/>
      </c>
    </row>
    <row r="23" spans="1:7" s="3" customFormat="1" ht="33.9" customHeight="1" x14ac:dyDescent="0.3">
      <c r="B23" s="49" t="str">
        <f t="array" ref="B23">IFERROR(INDEX(InvoiceDetails[],SMALL(IF(InvoiceDetails[Rechnung '#]=rngInvoice,ROW(InvoiceDetails[])-ROW(InvoiceDetails[#Headers])), ROW(#REF!)), MATCH($B$8, InvoiceDetails[#Headers], 0)),"")</f>
        <v/>
      </c>
      <c r="C23" s="50" t="str">
        <f t="array" ref="C23">IFERROR(INDEX(InvoiceDetails[],SMALL(IF(InvoiceDetails[Rechnung '#]=rngInvoice,ROW(InvoiceDetails[])-ROW(InvoiceDetails[#Headers])), ROW(#REF!)), MATCH($C$8, InvoiceDetails[#Headers], 0)),"")</f>
        <v/>
      </c>
      <c r="D23" s="51" t="str">
        <f t="array" ref="D23">IFERROR(INDEX(InvoiceDetails[],SMALL(IF(InvoiceDetails[Rechnung '#]=rngInvoice,ROW(InvoiceDetails[])-ROW(InvoiceDetails[#Headers])), ROW(#REF!)), MATCH($D$8, InvoiceDetails[#Headers], 0)),"")</f>
        <v/>
      </c>
      <c r="E23" s="53" t="str">
        <f t="array" ref="E23">IFERROR(INDEX(InvoiceDetails[],SMALL(IF(InvoiceDetails[Rechnung '#]=rngInvoice,ROW(InvoiceDetails[])-ROW(InvoiceDetails[#Headers])), ROW(#REF!)), MATCH($E$8, InvoiceDetails[#Headers], 0)),"")</f>
        <v/>
      </c>
      <c r="F23" s="53" t="str">
        <f t="array" ref="F23">IFERROR(INDEX(InvoiceDetails[],SMALL(IF(InvoiceDetails[Rechnung '#]=rngInvoice,ROW(InvoiceDetails[])-ROW(InvoiceDetails[#Headers])), ROW(#REF!)), MATCH($F$8, InvoiceDetails[#Headers], 0)),"")</f>
        <v/>
      </c>
      <c r="G23" s="54" t="str">
        <f t="shared" si="0"/>
        <v/>
      </c>
    </row>
    <row r="24" spans="1:7" s="3" customFormat="1" ht="33.9" customHeight="1" x14ac:dyDescent="0.3">
      <c r="D24" s="6"/>
      <c r="E24" s="6"/>
      <c r="F24" s="55" t="s">
        <v>99</v>
      </c>
      <c r="G24" s="96">
        <f>SUM(ProjectInvoice[Price])</f>
        <v>0</v>
      </c>
    </row>
    <row r="25" spans="1:7" s="3" customFormat="1" ht="33.9" customHeight="1" x14ac:dyDescent="0.3">
      <c r="D25" s="6"/>
      <c r="E25" s="6"/>
      <c r="F25" s="55" t="s">
        <v>100</v>
      </c>
      <c r="G25" s="56">
        <f>VLOOKUP(rngInvoice,InvoicesMain[],5)</f>
        <v>8.7499999999999994E-2</v>
      </c>
    </row>
    <row r="26" spans="1:7" s="3" customFormat="1" ht="33.9" customHeight="1" x14ac:dyDescent="0.3">
      <c r="D26" s="6"/>
      <c r="E26" s="6"/>
      <c r="F26" s="55" t="s">
        <v>101</v>
      </c>
      <c r="G26" s="57">
        <f>G24*G25</f>
        <v>0</v>
      </c>
    </row>
    <row r="27" spans="1:7" s="3" customFormat="1" ht="33.9" customHeight="1" x14ac:dyDescent="0.3">
      <c r="C27" s="7"/>
      <c r="F27" s="55" t="s">
        <v>102</v>
      </c>
      <c r="G27" s="57">
        <f>VLOOKUP(rngInvoice,InvoicesMain[],6)</f>
        <v>0</v>
      </c>
    </row>
    <row r="28" spans="1:7" s="3" customFormat="1" ht="33.9" customHeight="1" thickBot="1" x14ac:dyDescent="0.35">
      <c r="B28" s="62" t="s">
        <v>105</v>
      </c>
      <c r="C28" s="62"/>
      <c r="D28" s="62"/>
      <c r="E28" s="65"/>
      <c r="F28" s="58" t="s">
        <v>103</v>
      </c>
      <c r="G28" s="57">
        <f>VLOOKUP(rngInvoice,InvoicesMain[],7)</f>
        <v>0</v>
      </c>
    </row>
    <row r="29" spans="1:7" ht="33.9" customHeight="1" thickTop="1" x14ac:dyDescent="0.3">
      <c r="B29" s="85" t="s">
        <v>106</v>
      </c>
      <c r="C29" s="85"/>
      <c r="D29" s="85"/>
      <c r="E29" s="64"/>
      <c r="F29" s="59" t="s">
        <v>104</v>
      </c>
      <c r="G29" s="97">
        <f>(G24+G26+G27)-G28</f>
        <v>0</v>
      </c>
    </row>
    <row r="30" spans="1:7" ht="33.9" customHeight="1" x14ac:dyDescent="0.3">
      <c r="A30" s="2"/>
      <c r="E30" s="61"/>
      <c r="F30" s="61"/>
    </row>
    <row r="32" spans="1:7" ht="33.9" customHeight="1" x14ac:dyDescent="0.3">
      <c r="D32" s="63"/>
      <c r="E32" s="63"/>
      <c r="F32" s="63"/>
    </row>
  </sheetData>
  <sheetProtection formatCells="0" formatColumns="0" formatRows="0" selectLockedCells="1" sort="0"/>
  <mergeCells count="11">
    <mergeCell ref="B29:D29"/>
    <mergeCell ref="B1:G1"/>
    <mergeCell ref="D4:E4"/>
    <mergeCell ref="D5:E5"/>
    <mergeCell ref="D6:E6"/>
    <mergeCell ref="D2:E2"/>
    <mergeCell ref="D3:E3"/>
    <mergeCell ref="F2:G2"/>
    <mergeCell ref="F3:G3"/>
    <mergeCell ref="B2:C2"/>
    <mergeCell ref="B3:C3"/>
  </mergeCells>
  <phoneticPr fontId="1" type="noConversion"/>
  <conditionalFormatting sqref="B9:F23 F24:F28">
    <cfRule type="expression" dxfId="37" priority="7">
      <formula>MOD(ROW(),2)=0</formula>
    </cfRule>
  </conditionalFormatting>
  <conditionalFormatting sqref="G9:G23">
    <cfRule type="expression" dxfId="36" priority="4">
      <formula>MOD(ROW(),2)=0</formula>
    </cfRule>
    <cfRule type="expression" dxfId="35" priority="5">
      <formula>MOD(ROW(),2)=1</formula>
    </cfRule>
  </conditionalFormatting>
  <conditionalFormatting sqref="G24:G28">
    <cfRule type="expression" dxfId="34" priority="1">
      <formula>MOD(ROW(),2)=1</formula>
    </cfRule>
    <cfRule type="expression" dxfId="33" priority="2">
      <formula>MOD(ROW(),2)=0</formula>
    </cfRule>
  </conditionalFormatting>
  <dataValidations count="1">
    <dataValidation type="list" allowBlank="1" showInputMessage="1" showErrorMessage="1" errorTitle="Invalid Data" error="Please select and Invoice number from this list. If your invoice isn't shown, check the worksheet named Invoices - Main." sqref="G4" xr:uid="{00000000-0002-0000-0000-000000000000}">
      <formula1>Invoice_No</formula1>
    </dataValidation>
  </dataValidations>
  <printOptions horizontalCentered="1"/>
  <pageMargins left="0.7" right="0.7" top="1" bottom="1" header="0.3" footer="0.3"/>
  <pageSetup scale="18" orientation="portrait" horizontalDpi="300" verticalDpi="300" r:id="rId1"/>
  <headerFooter differentFirst="1" alignWithMargins="0">
    <oddFooter>Page &amp;P of &amp;N</oddFooter>
  </headerFooter>
  <ignoredErrors>
    <ignoredError sqref="B9:F21 B22:F23"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9" tint="0.39997558519241921"/>
    <pageSetUpPr autoPageBreaks="0" fitToPage="1"/>
  </sheetPr>
  <dimension ref="A1:L5"/>
  <sheetViews>
    <sheetView showGridLines="0" zoomScaleNormal="100" workbookViewId="0">
      <selection activeCell="K2" sqref="K2"/>
    </sheetView>
  </sheetViews>
  <sheetFormatPr baseColWidth="10" defaultColWidth="9" defaultRowHeight="33.9" customHeight="1" x14ac:dyDescent="0.3"/>
  <cols>
    <col min="1" max="1" width="2.88671875" style="14" customWidth="1"/>
    <col min="2" max="2" width="16.5546875" hidden="1" customWidth="1"/>
    <col min="3" max="3" width="18.6640625" customWidth="1"/>
    <col min="4" max="4" width="24.6640625" style="12" customWidth="1"/>
    <col min="5" max="5" width="22.33203125" style="12" customWidth="1"/>
    <col min="6" max="6" width="26.5546875" style="12" customWidth="1"/>
    <col min="7" max="7" width="17.33203125" style="12" customWidth="1"/>
    <col min="8" max="8" width="16.6640625" style="16" customWidth="1"/>
    <col min="9" max="9" width="15.6640625" style="13" customWidth="1"/>
    <col min="10" max="10" width="14.6640625" style="14" customWidth="1"/>
    <col min="11" max="11" width="22.5546875" style="14" customWidth="1"/>
    <col min="12" max="12" width="15.33203125" style="15" customWidth="1"/>
    <col min="13" max="13" width="2.88671875" customWidth="1"/>
  </cols>
  <sheetData>
    <row r="1" spans="2:12" ht="29.1" customHeight="1" x14ac:dyDescent="0.3">
      <c r="C1" s="66" t="s">
        <v>107</v>
      </c>
      <c r="D1" s="67"/>
      <c r="E1" s="67"/>
      <c r="F1" s="67"/>
      <c r="G1" s="67"/>
      <c r="H1" s="68"/>
      <c r="I1" s="69"/>
      <c r="J1" s="70"/>
      <c r="K1" s="70"/>
      <c r="L1" s="71"/>
    </row>
    <row r="2" spans="2:12" s="10" customFormat="1" ht="24" customHeight="1" x14ac:dyDescent="0.3">
      <c r="B2" s="11" t="s">
        <v>1</v>
      </c>
      <c r="C2" s="17" t="s">
        <v>108</v>
      </c>
      <c r="D2" s="17" t="s">
        <v>110</v>
      </c>
      <c r="E2" s="17" t="s">
        <v>112</v>
      </c>
      <c r="F2" s="17" t="s">
        <v>113</v>
      </c>
      <c r="G2" s="17" t="s">
        <v>114</v>
      </c>
      <c r="H2" s="17" t="s">
        <v>115</v>
      </c>
      <c r="I2" s="17" t="s">
        <v>116</v>
      </c>
      <c r="J2" s="17" t="s">
        <v>117</v>
      </c>
      <c r="K2" s="25" t="s">
        <v>88</v>
      </c>
      <c r="L2" s="17" t="s">
        <v>2</v>
      </c>
    </row>
    <row r="3" spans="2:12" ht="33.9" customHeight="1" x14ac:dyDescent="0.3">
      <c r="B3" s="4" t="str">
        <f t="shared" ref="B3:B4" si="0">C3&amp; " - "&amp;D3</f>
        <v>1 - Tailspin-Spielzeuge</v>
      </c>
      <c r="C3" s="21">
        <v>1</v>
      </c>
      <c r="D3" s="19" t="s">
        <v>111</v>
      </c>
      <c r="E3" s="19" t="s">
        <v>32</v>
      </c>
      <c r="F3" s="19" t="s">
        <v>34</v>
      </c>
      <c r="G3" s="19" t="s">
        <v>35</v>
      </c>
      <c r="H3" s="11" t="s">
        <v>36</v>
      </c>
      <c r="I3" s="5" t="s">
        <v>37</v>
      </c>
      <c r="J3" s="22" t="s">
        <v>44</v>
      </c>
      <c r="K3" s="23" t="s">
        <v>5</v>
      </c>
      <c r="L3" s="22" t="s">
        <v>46</v>
      </c>
    </row>
    <row r="4" spans="2:12" ht="33.9" customHeight="1" x14ac:dyDescent="0.3">
      <c r="B4" s="4" t="str">
        <f t="shared" si="0"/>
        <v>2 - Contoso, Ltd</v>
      </c>
      <c r="C4" s="21">
        <v>2</v>
      </c>
      <c r="D4" s="19" t="s">
        <v>42</v>
      </c>
      <c r="E4" s="19" t="s">
        <v>33</v>
      </c>
      <c r="F4" s="19" t="s">
        <v>39</v>
      </c>
      <c r="G4" s="19" t="s">
        <v>40</v>
      </c>
      <c r="H4" s="11" t="s">
        <v>41</v>
      </c>
      <c r="I4" s="5" t="s">
        <v>38</v>
      </c>
      <c r="J4" s="22" t="s">
        <v>45</v>
      </c>
      <c r="K4" s="23" t="s">
        <v>5</v>
      </c>
      <c r="L4" s="22" t="s">
        <v>19</v>
      </c>
    </row>
    <row r="5" spans="2:12" ht="33.9" customHeight="1" x14ac:dyDescent="0.3">
      <c r="B5" s="29" t="s">
        <v>14</v>
      </c>
      <c r="C5" s="34" t="s">
        <v>109</v>
      </c>
      <c r="D5" s="30"/>
      <c r="E5" s="30"/>
      <c r="F5" s="30"/>
      <c r="G5" s="30"/>
      <c r="H5" s="31"/>
      <c r="I5" s="32"/>
      <c r="J5" s="33"/>
      <c r="K5" s="32"/>
      <c r="L5" s="33"/>
    </row>
  </sheetData>
  <sheetProtection formatCells="0" formatColumns="0" formatRows="0" insertColumns="0" insertRows="0" insertHyperlinks="0" deleteColumns="0" deleteRows="0" selectLockedCells="1" sort="0" autoFilter="0" pivotTables="0"/>
  <conditionalFormatting sqref="C3:C4">
    <cfRule type="duplicateValues" dxfId="32" priority="47"/>
  </conditionalFormatting>
  <conditionalFormatting sqref="D3:D4">
    <cfRule type="duplicateValues" dxfId="31" priority="48"/>
  </conditionalFormatting>
  <hyperlinks>
    <hyperlink ref="K3" r:id="rId1" xr:uid="{00000000-0004-0000-0100-000000000000}"/>
    <hyperlink ref="K4" r:id="rId2" xr:uid="{00000000-0004-0000-0100-000001000000}"/>
  </hyperlinks>
  <printOptions horizontalCentered="1"/>
  <pageMargins left="0.25" right="0.25" top="0.75" bottom="0.75" header="0.3" footer="0.3"/>
  <pageSetup scale="74" fitToHeight="0" orientation="landscape" r:id="rId3"/>
  <headerFooter differentFirst="1">
    <oddFooter>Page &amp;P of &amp;N</oddFooter>
  </headerFooter>
  <ignoredErrors>
    <ignoredError sqref="I3:I4" numberStoredAsText="1"/>
  </ignoredErrors>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0070C0"/>
    <pageSetUpPr autoPageBreaks="0" fitToPage="1"/>
  </sheetPr>
  <dimension ref="B1:K5"/>
  <sheetViews>
    <sheetView showGridLines="0" zoomScaleNormal="100" workbookViewId="0">
      <selection activeCell="J6" sqref="J6"/>
    </sheetView>
  </sheetViews>
  <sheetFormatPr baseColWidth="10" defaultColWidth="9" defaultRowHeight="33.9" customHeight="1" x14ac:dyDescent="0.3"/>
  <cols>
    <col min="1" max="1" width="2.88671875" customWidth="1"/>
    <col min="2" max="2" width="14.88671875" customWidth="1"/>
    <col min="3" max="3" width="20.6640625" customWidth="1"/>
    <col min="4" max="4" width="18.88671875" customWidth="1"/>
    <col min="5" max="5" width="25.88671875" customWidth="1"/>
    <col min="6" max="7" width="14.5546875" style="1" customWidth="1"/>
    <col min="8" max="8" width="13.5546875" style="1" customWidth="1"/>
    <col min="9" max="9" width="17.88671875" style="1" customWidth="1"/>
    <col min="10" max="10" width="33.33203125" style="1" customWidth="1"/>
    <col min="11" max="11" width="29.88671875" customWidth="1"/>
    <col min="12" max="12" width="2.88671875" customWidth="1"/>
  </cols>
  <sheetData>
    <row r="1" spans="2:11" ht="29.1" customHeight="1" x14ac:dyDescent="0.3">
      <c r="B1" s="66" t="s">
        <v>118</v>
      </c>
      <c r="C1" s="72"/>
      <c r="D1" s="72"/>
      <c r="E1" s="72"/>
      <c r="F1" s="73"/>
      <c r="G1" s="73"/>
      <c r="H1" s="73"/>
      <c r="I1" s="73"/>
      <c r="J1" s="73"/>
      <c r="K1" s="72"/>
    </row>
    <row r="2" spans="2:11" ht="24" customHeight="1" x14ac:dyDescent="0.3">
      <c r="B2" s="17" t="s">
        <v>119</v>
      </c>
      <c r="C2" s="17" t="s">
        <v>121</v>
      </c>
      <c r="D2" s="17" t="s">
        <v>123</v>
      </c>
      <c r="E2" s="17" t="s">
        <v>124</v>
      </c>
      <c r="F2" s="17" t="s">
        <v>100</v>
      </c>
      <c r="G2" s="17" t="s">
        <v>102</v>
      </c>
      <c r="H2" s="17" t="s">
        <v>127</v>
      </c>
      <c r="I2" s="17" t="s">
        <v>128</v>
      </c>
      <c r="J2" s="17" t="s">
        <v>129</v>
      </c>
      <c r="K2" s="17" t="s">
        <v>130</v>
      </c>
    </row>
    <row r="3" spans="2:11" ht="33.9" customHeight="1" x14ac:dyDescent="0.3">
      <c r="B3" s="26" t="s">
        <v>4</v>
      </c>
      <c r="C3" s="18" t="s">
        <v>122</v>
      </c>
      <c r="D3" s="98">
        <f ca="1">TODAY()</f>
        <v>46026</v>
      </c>
      <c r="E3" s="5" t="s">
        <v>125</v>
      </c>
      <c r="F3" s="20">
        <v>8.7499999999999994E-2</v>
      </c>
      <c r="G3" s="99">
        <v>100</v>
      </c>
      <c r="H3" s="99">
        <v>100</v>
      </c>
      <c r="I3" s="99">
        <f>SUMIF(InvoiceDetails[Rechnung '#],"="&amp;InvoicesMain[[#This Row],[Rechnung '#]],InvoiceDetails[Gesamt])</f>
        <v>5200</v>
      </c>
      <c r="J3" s="99">
        <f>(InvoicesMain[[#This Row],[Detailsumme]]*(1+InvoicesMain[[#This Row],[Steuersatz]]))+InvoicesMain[[#This Row],[Sonstiges]]-InvoicesMain[[#This Row],[Anzahlung]]</f>
        <v>5654.9999999999991</v>
      </c>
      <c r="K3" s="19"/>
    </row>
    <row r="4" spans="2:11" ht="33.9" customHeight="1" x14ac:dyDescent="0.3">
      <c r="B4" s="26" t="s">
        <v>18</v>
      </c>
      <c r="C4" s="18" t="s">
        <v>43</v>
      </c>
      <c r="D4" s="98">
        <f ca="1">TODAY()+10</f>
        <v>46036</v>
      </c>
      <c r="E4" s="5" t="s">
        <v>126</v>
      </c>
      <c r="F4" s="20">
        <v>8.7499999999999994E-2</v>
      </c>
      <c r="G4" s="99"/>
      <c r="H4" s="99"/>
      <c r="I4" s="99">
        <f>SUMIF(InvoiceDetails[Rechnung '#],"="&amp;InvoicesMain[[#This Row],[Rechnung '#]],InvoiceDetails[Gesamt])</f>
        <v>2014</v>
      </c>
      <c r="J4" s="99">
        <f>(InvoicesMain[[#This Row],[Detailsumme]]*(1+InvoicesMain[[#This Row],[Steuersatz]]))+InvoicesMain[[#This Row],[Sonstiges]]-InvoicesMain[[#This Row],[Anzahlung]]</f>
        <v>2190.2249999999999</v>
      </c>
      <c r="K4" s="19"/>
    </row>
    <row r="5" spans="2:11" ht="33.9" customHeight="1" x14ac:dyDescent="0.3">
      <c r="B5" s="35" t="s">
        <v>120</v>
      </c>
      <c r="C5" s="35" t="str">
        <f>"Total Invoices: "&amp;SUBTOTAL(103,InvoicesMain[Rechnung '#])</f>
        <v>Total Invoices: 2</v>
      </c>
      <c r="D5" s="36"/>
      <c r="E5" s="37"/>
      <c r="F5" s="19"/>
      <c r="G5" s="99">
        <f>SUBTOTAL(109,InvoicesMain[Sonstiges])</f>
        <v>100</v>
      </c>
      <c r="H5" s="99">
        <f>SUBTOTAL(109,InvoicesMain[Anzahlung])</f>
        <v>100</v>
      </c>
      <c r="I5" s="99">
        <f>SUBTOTAL(109,InvoicesMain[Detailsumme])</f>
        <v>7214</v>
      </c>
      <c r="J5" s="99">
        <f>SUBTOTAL(109,InvoicesMain[Gesamtbetrag der Rechnung])</f>
        <v>7845.2249999999985</v>
      </c>
      <c r="K5" s="38"/>
    </row>
  </sheetData>
  <sheetProtection formatCells="0" formatColumns="0" formatRows="0" insertRows="0" insertHyperlinks="0" deleteRows="0" selectLockedCells="1" sort="0" autoFilter="0" pivotTables="0"/>
  <conditionalFormatting sqref="B3:B4">
    <cfRule type="duplicateValues" dxfId="30" priority="51"/>
  </conditionalFormatting>
  <dataValidations count="1">
    <dataValidation type="list" allowBlank="1" showInputMessage="1" showErrorMessage="1" sqref="C3:C4" xr:uid="{00000000-0002-0000-0200-000000000000}">
      <formula1>CustomerLookup</formula1>
    </dataValidation>
  </dataValidations>
  <printOptions horizontalCentered="1"/>
  <pageMargins left="0.25" right="0.25" top="0.75" bottom="0.75" header="0.3" footer="0.3"/>
  <pageSetup scale="74" fitToHeight="0" orientation="landscape" r:id="rId1"/>
  <headerFooter differentFirst="1">
    <oddFooter>Page &amp;P of &amp;N</oddFooter>
  </headerFooter>
  <ignoredErrors>
    <ignoredError sqref="J4" emptyCellReference="1"/>
  </ignoredErrors>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4" tint="0.39997558519241921"/>
    <pageSetUpPr autoPageBreaks="0" fitToPage="1"/>
  </sheetPr>
  <dimension ref="B1:H39"/>
  <sheetViews>
    <sheetView showGridLines="0" tabSelected="1" zoomScaleNormal="100" workbookViewId="0">
      <pane ySplit="2" topLeftCell="A3" activePane="bottomLeft" state="frozen"/>
      <selection pane="bottomLeft" activeCell="H40" sqref="H40"/>
    </sheetView>
  </sheetViews>
  <sheetFormatPr baseColWidth="10" defaultColWidth="9" defaultRowHeight="33.9" customHeight="1" x14ac:dyDescent="0.3"/>
  <cols>
    <col min="1" max="1" width="2.5546875" customWidth="1"/>
    <col min="2" max="2" width="24.6640625" customWidth="1"/>
    <col min="3" max="3" width="15.6640625" customWidth="1"/>
    <col min="4" max="4" width="15.44140625" customWidth="1"/>
    <col min="5" max="5" width="16" customWidth="1"/>
    <col min="6" max="6" width="15.44140625" customWidth="1"/>
    <col min="7" max="7" width="15.6640625" customWidth="1"/>
    <col min="8" max="8" width="12.88671875" customWidth="1"/>
    <col min="9" max="9" width="2.88671875" customWidth="1"/>
  </cols>
  <sheetData>
    <row r="1" spans="2:8" ht="29.1" customHeight="1" x14ac:dyDescent="0.3">
      <c r="B1" s="66" t="s">
        <v>131</v>
      </c>
      <c r="C1" s="72"/>
      <c r="D1" s="72"/>
      <c r="E1" s="72"/>
      <c r="F1" s="72"/>
      <c r="G1" s="72"/>
      <c r="H1" s="72"/>
    </row>
    <row r="2" spans="2:8" ht="24" customHeight="1" x14ac:dyDescent="0.3">
      <c r="B2" s="17" t="s">
        <v>96</v>
      </c>
      <c r="C2" s="17" t="s">
        <v>119</v>
      </c>
      <c r="D2" s="17" t="s">
        <v>95</v>
      </c>
      <c r="E2" s="17" t="s">
        <v>97</v>
      </c>
      <c r="F2" s="17" t="s">
        <v>98</v>
      </c>
      <c r="G2" s="17" t="s">
        <v>169</v>
      </c>
      <c r="H2" s="17" t="s">
        <v>170</v>
      </c>
    </row>
    <row r="3" spans="2:8" ht="33.9" customHeight="1" x14ac:dyDescent="0.3">
      <c r="B3" s="5" t="s">
        <v>132</v>
      </c>
      <c r="C3" s="5" t="s">
        <v>4</v>
      </c>
      <c r="D3" s="5">
        <v>1</v>
      </c>
      <c r="E3" s="24">
        <v>1</v>
      </c>
      <c r="F3" s="99">
        <v>1</v>
      </c>
      <c r="G3" s="99">
        <v>1</v>
      </c>
      <c r="H3" s="99">
        <f>(InvoiceDetails[[#This Row],[Menge]]*InvoiceDetails[[#This Row],[Einheitspreis]])-InvoiceDetails[[#This Row],[Rabatt]]</f>
        <v>0</v>
      </c>
    </row>
    <row r="4" spans="2:8" ht="33.9" customHeight="1" x14ac:dyDescent="0.3">
      <c r="B4" s="5" t="s">
        <v>133</v>
      </c>
      <c r="C4" s="5" t="s">
        <v>4</v>
      </c>
      <c r="D4" s="5">
        <v>2</v>
      </c>
      <c r="E4" s="24">
        <v>2</v>
      </c>
      <c r="F4" s="99">
        <v>2</v>
      </c>
      <c r="G4" s="99">
        <v>2</v>
      </c>
      <c r="H4" s="99">
        <f>(InvoiceDetails[[#This Row],[Menge]]*InvoiceDetails[[#This Row],[Einheitspreis]])-InvoiceDetails[[#This Row],[Rabatt]]</f>
        <v>2</v>
      </c>
    </row>
    <row r="5" spans="2:8" ht="33.9" customHeight="1" x14ac:dyDescent="0.3">
      <c r="B5" s="5" t="s">
        <v>134</v>
      </c>
      <c r="C5" s="5" t="s">
        <v>4</v>
      </c>
      <c r="D5" s="5">
        <v>3</v>
      </c>
      <c r="E5" s="24">
        <v>3</v>
      </c>
      <c r="F5" s="99">
        <v>3</v>
      </c>
      <c r="G5" s="99">
        <v>3</v>
      </c>
      <c r="H5" s="99">
        <f>(InvoiceDetails[[#This Row],[Menge]]*InvoiceDetails[[#This Row],[Einheitspreis]])-InvoiceDetails[[#This Row],[Rabatt]]</f>
        <v>6</v>
      </c>
    </row>
    <row r="6" spans="2:8" ht="33.9" customHeight="1" x14ac:dyDescent="0.3">
      <c r="B6" s="5" t="s">
        <v>135</v>
      </c>
      <c r="C6" s="5" t="s">
        <v>4</v>
      </c>
      <c r="D6" s="5">
        <v>4</v>
      </c>
      <c r="E6" s="24">
        <v>4</v>
      </c>
      <c r="F6" s="99">
        <v>4</v>
      </c>
      <c r="G6" s="99">
        <v>4</v>
      </c>
      <c r="H6" s="99">
        <f>(InvoiceDetails[[#This Row],[Menge]]*InvoiceDetails[[#This Row],[Einheitspreis]])-InvoiceDetails[[#This Row],[Rabatt]]</f>
        <v>12</v>
      </c>
    </row>
    <row r="7" spans="2:8" ht="33.9" customHeight="1" x14ac:dyDescent="0.3">
      <c r="B7" s="5" t="s">
        <v>136</v>
      </c>
      <c r="C7" s="5" t="s">
        <v>4</v>
      </c>
      <c r="D7" s="5">
        <v>5</v>
      </c>
      <c r="E7" s="24">
        <v>5</v>
      </c>
      <c r="F7" s="99">
        <v>5</v>
      </c>
      <c r="G7" s="99">
        <v>5</v>
      </c>
      <c r="H7" s="99">
        <f>(InvoiceDetails[[#This Row],[Menge]]*InvoiceDetails[[#This Row],[Einheitspreis]])-InvoiceDetails[[#This Row],[Rabatt]]</f>
        <v>20</v>
      </c>
    </row>
    <row r="8" spans="2:8" ht="33.9" customHeight="1" x14ac:dyDescent="0.3">
      <c r="B8" s="5" t="s">
        <v>137</v>
      </c>
      <c r="C8" s="5" t="s">
        <v>4</v>
      </c>
      <c r="D8" s="5">
        <v>6</v>
      </c>
      <c r="E8" s="24">
        <v>6</v>
      </c>
      <c r="F8" s="99">
        <v>6</v>
      </c>
      <c r="G8" s="99">
        <v>6</v>
      </c>
      <c r="H8" s="99">
        <f>(InvoiceDetails[[#This Row],[Menge]]*InvoiceDetails[[#This Row],[Einheitspreis]])-InvoiceDetails[[#This Row],[Rabatt]]</f>
        <v>30</v>
      </c>
    </row>
    <row r="9" spans="2:8" ht="33.9" customHeight="1" x14ac:dyDescent="0.3">
      <c r="B9" s="5" t="s">
        <v>138</v>
      </c>
      <c r="C9" s="5" t="s">
        <v>4</v>
      </c>
      <c r="D9" s="5">
        <v>7</v>
      </c>
      <c r="E9" s="24">
        <v>7</v>
      </c>
      <c r="F9" s="99">
        <v>7</v>
      </c>
      <c r="G9" s="99">
        <v>7</v>
      </c>
      <c r="H9" s="99">
        <f>(InvoiceDetails[[#This Row],[Menge]]*InvoiceDetails[[#This Row],[Einheitspreis]])-InvoiceDetails[[#This Row],[Rabatt]]</f>
        <v>42</v>
      </c>
    </row>
    <row r="10" spans="2:8" ht="33.9" customHeight="1" x14ac:dyDescent="0.3">
      <c r="B10" s="5" t="s">
        <v>139</v>
      </c>
      <c r="C10" s="5" t="s">
        <v>4</v>
      </c>
      <c r="D10" s="5">
        <v>8</v>
      </c>
      <c r="E10" s="24">
        <v>8</v>
      </c>
      <c r="F10" s="99">
        <v>8</v>
      </c>
      <c r="G10" s="99">
        <v>8</v>
      </c>
      <c r="H10" s="99">
        <f>(InvoiceDetails[[#This Row],[Menge]]*InvoiceDetails[[#This Row],[Einheitspreis]])-InvoiceDetails[[#This Row],[Rabatt]]</f>
        <v>56</v>
      </c>
    </row>
    <row r="11" spans="2:8" ht="33.9" customHeight="1" x14ac:dyDescent="0.3">
      <c r="B11" s="5" t="s">
        <v>140</v>
      </c>
      <c r="C11" s="5" t="s">
        <v>4</v>
      </c>
      <c r="D11" s="5">
        <v>9</v>
      </c>
      <c r="E11" s="24">
        <v>9</v>
      </c>
      <c r="F11" s="99">
        <v>9</v>
      </c>
      <c r="G11" s="99">
        <v>9</v>
      </c>
      <c r="H11" s="99">
        <f>(InvoiceDetails[[#This Row],[Menge]]*InvoiceDetails[[#This Row],[Einheitspreis]])-InvoiceDetails[[#This Row],[Rabatt]]</f>
        <v>72</v>
      </c>
    </row>
    <row r="12" spans="2:8" ht="33.9" customHeight="1" x14ac:dyDescent="0.3">
      <c r="B12" s="5" t="s">
        <v>141</v>
      </c>
      <c r="C12" s="5" t="s">
        <v>4</v>
      </c>
      <c r="D12" s="5">
        <v>10</v>
      </c>
      <c r="E12" s="24">
        <v>10</v>
      </c>
      <c r="F12" s="99">
        <v>10</v>
      </c>
      <c r="G12" s="99">
        <v>10</v>
      </c>
      <c r="H12" s="99">
        <f>(InvoiceDetails[[#This Row],[Menge]]*InvoiceDetails[[#This Row],[Einheitspreis]])-InvoiceDetails[[#This Row],[Rabatt]]</f>
        <v>90</v>
      </c>
    </row>
    <row r="13" spans="2:8" ht="33.9" customHeight="1" x14ac:dyDescent="0.3">
      <c r="B13" s="5" t="s">
        <v>142</v>
      </c>
      <c r="C13" s="5" t="s">
        <v>4</v>
      </c>
      <c r="D13" s="5">
        <v>11</v>
      </c>
      <c r="E13" s="24">
        <v>11</v>
      </c>
      <c r="F13" s="99">
        <v>11</v>
      </c>
      <c r="G13" s="99">
        <v>11</v>
      </c>
      <c r="H13" s="99">
        <f>(InvoiceDetails[[#This Row],[Menge]]*InvoiceDetails[[#This Row],[Einheitspreis]])-InvoiceDetails[[#This Row],[Rabatt]]</f>
        <v>110</v>
      </c>
    </row>
    <row r="14" spans="2:8" ht="33.9" customHeight="1" x14ac:dyDescent="0.3">
      <c r="B14" s="5" t="s">
        <v>143</v>
      </c>
      <c r="C14" s="5" t="s">
        <v>4</v>
      </c>
      <c r="D14" s="5">
        <v>12</v>
      </c>
      <c r="E14" s="24">
        <v>12</v>
      </c>
      <c r="F14" s="99">
        <v>12</v>
      </c>
      <c r="G14" s="99">
        <v>12</v>
      </c>
      <c r="H14" s="99">
        <f>(InvoiceDetails[[#This Row],[Menge]]*InvoiceDetails[[#This Row],[Einheitspreis]])-InvoiceDetails[[#This Row],[Rabatt]]</f>
        <v>132</v>
      </c>
    </row>
    <row r="15" spans="2:8" ht="33.9" customHeight="1" x14ac:dyDescent="0.3">
      <c r="B15" s="5" t="s">
        <v>144</v>
      </c>
      <c r="C15" s="5" t="s">
        <v>4</v>
      </c>
      <c r="D15" s="5">
        <v>13</v>
      </c>
      <c r="E15" s="24">
        <v>13</v>
      </c>
      <c r="F15" s="99">
        <v>13</v>
      </c>
      <c r="G15" s="99">
        <v>13</v>
      </c>
      <c r="H15" s="99">
        <f>(InvoiceDetails[[#This Row],[Menge]]*InvoiceDetails[[#This Row],[Einheitspreis]])-InvoiceDetails[[#This Row],[Rabatt]]</f>
        <v>156</v>
      </c>
    </row>
    <row r="16" spans="2:8" ht="33.9" customHeight="1" x14ac:dyDescent="0.3">
      <c r="B16" s="5" t="s">
        <v>145</v>
      </c>
      <c r="C16" s="5" t="s">
        <v>4</v>
      </c>
      <c r="D16" s="5">
        <v>14</v>
      </c>
      <c r="E16" s="24">
        <v>14</v>
      </c>
      <c r="F16" s="99">
        <v>14</v>
      </c>
      <c r="G16" s="99">
        <v>14</v>
      </c>
      <c r="H16" s="99">
        <f>(InvoiceDetails[[#This Row],[Menge]]*InvoiceDetails[[#This Row],[Einheitspreis]])-InvoiceDetails[[#This Row],[Rabatt]]</f>
        <v>182</v>
      </c>
    </row>
    <row r="17" spans="2:8" ht="33.9" customHeight="1" x14ac:dyDescent="0.3">
      <c r="B17" s="5" t="s">
        <v>146</v>
      </c>
      <c r="C17" s="5" t="s">
        <v>4</v>
      </c>
      <c r="D17" s="5">
        <v>15</v>
      </c>
      <c r="E17" s="24">
        <v>15</v>
      </c>
      <c r="F17" s="99">
        <v>15</v>
      </c>
      <c r="G17" s="99">
        <v>15</v>
      </c>
      <c r="H17" s="99">
        <f>(InvoiceDetails[[#This Row],[Menge]]*InvoiceDetails[[#This Row],[Einheitspreis]])-InvoiceDetails[[#This Row],[Rabatt]]</f>
        <v>210</v>
      </c>
    </row>
    <row r="18" spans="2:8" ht="33.9" customHeight="1" x14ac:dyDescent="0.3">
      <c r="B18" s="5" t="s">
        <v>147</v>
      </c>
      <c r="C18" s="5" t="s">
        <v>4</v>
      </c>
      <c r="D18" s="5">
        <v>16</v>
      </c>
      <c r="E18" s="24">
        <v>16</v>
      </c>
      <c r="F18" s="99">
        <v>16</v>
      </c>
      <c r="G18" s="99">
        <v>16</v>
      </c>
      <c r="H18" s="99">
        <f>(InvoiceDetails[[#This Row],[Menge]]*InvoiceDetails[[#This Row],[Einheitspreis]])-InvoiceDetails[[#This Row],[Rabatt]]</f>
        <v>240</v>
      </c>
    </row>
    <row r="19" spans="2:8" ht="33.9" customHeight="1" x14ac:dyDescent="0.3">
      <c r="B19" s="5" t="s">
        <v>148</v>
      </c>
      <c r="C19" s="5" t="s">
        <v>4</v>
      </c>
      <c r="D19" s="5">
        <v>17</v>
      </c>
      <c r="E19" s="24">
        <v>17</v>
      </c>
      <c r="F19" s="99">
        <v>17</v>
      </c>
      <c r="G19" s="99">
        <v>17</v>
      </c>
      <c r="H19" s="99">
        <f>(InvoiceDetails[[#This Row],[Menge]]*InvoiceDetails[[#This Row],[Einheitspreis]])-InvoiceDetails[[#This Row],[Rabatt]]</f>
        <v>272</v>
      </c>
    </row>
    <row r="20" spans="2:8" ht="33.9" customHeight="1" x14ac:dyDescent="0.3">
      <c r="B20" s="5" t="s">
        <v>149</v>
      </c>
      <c r="C20" s="5" t="s">
        <v>4</v>
      </c>
      <c r="D20" s="5">
        <v>18</v>
      </c>
      <c r="E20" s="24">
        <v>18</v>
      </c>
      <c r="F20" s="99">
        <v>18</v>
      </c>
      <c r="G20" s="99">
        <v>18</v>
      </c>
      <c r="H20" s="99">
        <f>(InvoiceDetails[[#This Row],[Menge]]*InvoiceDetails[[#This Row],[Einheitspreis]])-InvoiceDetails[[#This Row],[Rabatt]]</f>
        <v>306</v>
      </c>
    </row>
    <row r="21" spans="2:8" ht="33.9" customHeight="1" x14ac:dyDescent="0.3">
      <c r="B21" s="5" t="s">
        <v>150</v>
      </c>
      <c r="C21" s="5" t="s">
        <v>4</v>
      </c>
      <c r="D21" s="5">
        <v>19</v>
      </c>
      <c r="E21" s="24">
        <v>19</v>
      </c>
      <c r="F21" s="99">
        <v>19</v>
      </c>
      <c r="G21" s="99">
        <v>19</v>
      </c>
      <c r="H21" s="99">
        <f>(InvoiceDetails[[#This Row],[Menge]]*InvoiceDetails[[#This Row],[Einheitspreis]])-InvoiceDetails[[#This Row],[Rabatt]]</f>
        <v>342</v>
      </c>
    </row>
    <row r="22" spans="2:8" ht="33.9" customHeight="1" x14ac:dyDescent="0.3">
      <c r="B22" s="5" t="s">
        <v>151</v>
      </c>
      <c r="C22" s="5" t="s">
        <v>4</v>
      </c>
      <c r="D22" s="5">
        <v>20</v>
      </c>
      <c r="E22" s="24">
        <v>20</v>
      </c>
      <c r="F22" s="99">
        <v>20</v>
      </c>
      <c r="G22" s="99">
        <v>20</v>
      </c>
      <c r="H22" s="99">
        <f>(InvoiceDetails[[#This Row],[Menge]]*InvoiceDetails[[#This Row],[Einheitspreis]])-InvoiceDetails[[#This Row],[Rabatt]]</f>
        <v>380</v>
      </c>
    </row>
    <row r="23" spans="2:8" ht="33.9" customHeight="1" x14ac:dyDescent="0.3">
      <c r="B23" s="5" t="s">
        <v>152</v>
      </c>
      <c r="C23" s="5" t="s">
        <v>4</v>
      </c>
      <c r="D23" s="5">
        <v>21</v>
      </c>
      <c r="E23" s="24">
        <v>21</v>
      </c>
      <c r="F23" s="99">
        <v>21</v>
      </c>
      <c r="G23" s="99">
        <v>21</v>
      </c>
      <c r="H23" s="99">
        <f>(InvoiceDetails[[#This Row],[Menge]]*InvoiceDetails[[#This Row],[Einheitspreis]])-InvoiceDetails[[#This Row],[Rabatt]]</f>
        <v>420</v>
      </c>
    </row>
    <row r="24" spans="2:8" ht="33.9" customHeight="1" x14ac:dyDescent="0.3">
      <c r="B24" s="5" t="s">
        <v>153</v>
      </c>
      <c r="C24" s="5" t="s">
        <v>4</v>
      </c>
      <c r="D24" s="5">
        <v>22</v>
      </c>
      <c r="E24" s="24">
        <v>22</v>
      </c>
      <c r="F24" s="99">
        <v>22</v>
      </c>
      <c r="G24" s="99">
        <v>22</v>
      </c>
      <c r="H24" s="99">
        <f>(InvoiceDetails[[#This Row],[Menge]]*InvoiceDetails[[#This Row],[Einheitspreis]])-InvoiceDetails[[#This Row],[Rabatt]]</f>
        <v>462</v>
      </c>
    </row>
    <row r="25" spans="2:8" ht="33.9" customHeight="1" x14ac:dyDescent="0.3">
      <c r="B25" s="5" t="s">
        <v>154</v>
      </c>
      <c r="C25" s="5" t="s">
        <v>4</v>
      </c>
      <c r="D25" s="5">
        <v>23</v>
      </c>
      <c r="E25" s="24">
        <v>23</v>
      </c>
      <c r="F25" s="99">
        <v>23</v>
      </c>
      <c r="G25" s="99">
        <v>23</v>
      </c>
      <c r="H25" s="99">
        <f>(InvoiceDetails[[#This Row],[Menge]]*InvoiceDetails[[#This Row],[Einheitspreis]])-InvoiceDetails[[#This Row],[Rabatt]]</f>
        <v>506</v>
      </c>
    </row>
    <row r="26" spans="2:8" ht="33.9" customHeight="1" x14ac:dyDescent="0.3">
      <c r="B26" s="5" t="s">
        <v>155</v>
      </c>
      <c r="C26" s="5" t="s">
        <v>4</v>
      </c>
      <c r="D26" s="5">
        <v>24</v>
      </c>
      <c r="E26" s="24">
        <v>24</v>
      </c>
      <c r="F26" s="99">
        <v>24</v>
      </c>
      <c r="G26" s="99">
        <v>24</v>
      </c>
      <c r="H26" s="99">
        <f>(InvoiceDetails[[#This Row],[Menge]]*InvoiceDetails[[#This Row],[Einheitspreis]])-InvoiceDetails[[#This Row],[Rabatt]]</f>
        <v>552</v>
      </c>
    </row>
    <row r="27" spans="2:8" ht="33.9" customHeight="1" x14ac:dyDescent="0.3">
      <c r="B27" s="5" t="s">
        <v>156</v>
      </c>
      <c r="C27" s="5" t="s">
        <v>4</v>
      </c>
      <c r="D27" s="5">
        <v>25</v>
      </c>
      <c r="E27" s="24">
        <v>25</v>
      </c>
      <c r="F27" s="99">
        <v>25</v>
      </c>
      <c r="G27" s="99">
        <v>25</v>
      </c>
      <c r="H27" s="99">
        <f>(InvoiceDetails[[#This Row],[Menge]]*InvoiceDetails[[#This Row],[Einheitspreis]])-InvoiceDetails[[#This Row],[Rabatt]]</f>
        <v>600</v>
      </c>
    </row>
    <row r="28" spans="2:8" ht="33.9" customHeight="1" x14ac:dyDescent="0.3">
      <c r="B28" s="5" t="s">
        <v>157</v>
      </c>
      <c r="C28" s="5" t="s">
        <v>18</v>
      </c>
      <c r="D28" s="5" t="s">
        <v>20</v>
      </c>
      <c r="E28" s="24">
        <v>39</v>
      </c>
      <c r="F28" s="99">
        <v>5</v>
      </c>
      <c r="G28" s="99"/>
      <c r="H28" s="99">
        <f>(InvoiceDetails[[#This Row],[Menge]]*InvoiceDetails[[#This Row],[Einheitspreis]])-InvoiceDetails[[#This Row],[Rabatt]]</f>
        <v>195</v>
      </c>
    </row>
    <row r="29" spans="2:8" ht="33.9" customHeight="1" x14ac:dyDescent="0.3">
      <c r="B29" s="5" t="s">
        <v>158</v>
      </c>
      <c r="C29" s="5" t="s">
        <v>18</v>
      </c>
      <c r="D29" s="5" t="s">
        <v>21</v>
      </c>
      <c r="E29" s="24">
        <v>40</v>
      </c>
      <c r="F29" s="99">
        <v>4</v>
      </c>
      <c r="G29" s="99">
        <v>5</v>
      </c>
      <c r="H29" s="99">
        <f>(InvoiceDetails[[#This Row],[Menge]]*InvoiceDetails[[#This Row],[Einheitspreis]])-InvoiceDetails[[#This Row],[Rabatt]]</f>
        <v>155</v>
      </c>
    </row>
    <row r="30" spans="2:8" ht="33.9" customHeight="1" x14ac:dyDescent="0.3">
      <c r="B30" s="5" t="s">
        <v>159</v>
      </c>
      <c r="C30" s="5" t="s">
        <v>18</v>
      </c>
      <c r="D30" s="5" t="s">
        <v>22</v>
      </c>
      <c r="E30" s="24">
        <v>30</v>
      </c>
      <c r="F30" s="99">
        <v>6</v>
      </c>
      <c r="G30" s="99">
        <v>7</v>
      </c>
      <c r="H30" s="99">
        <f>(InvoiceDetails[[#This Row],[Menge]]*InvoiceDetails[[#This Row],[Einheitspreis]])-InvoiceDetails[[#This Row],[Rabatt]]</f>
        <v>173</v>
      </c>
    </row>
    <row r="31" spans="2:8" ht="33.9" customHeight="1" x14ac:dyDescent="0.3">
      <c r="B31" s="5" t="s">
        <v>160</v>
      </c>
      <c r="C31" s="5" t="s">
        <v>18</v>
      </c>
      <c r="D31" s="5" t="s">
        <v>23</v>
      </c>
      <c r="E31" s="24">
        <v>40</v>
      </c>
      <c r="F31" s="99">
        <v>7</v>
      </c>
      <c r="G31" s="99"/>
      <c r="H31" s="99">
        <f>(InvoiceDetails[[#This Row],[Menge]]*InvoiceDetails[[#This Row],[Einheitspreis]])-InvoiceDetails[[#This Row],[Rabatt]]</f>
        <v>280</v>
      </c>
    </row>
    <row r="32" spans="2:8" ht="33.9" customHeight="1" x14ac:dyDescent="0.3">
      <c r="B32" s="5" t="s">
        <v>161</v>
      </c>
      <c r="C32" s="5" t="s">
        <v>18</v>
      </c>
      <c r="D32" s="5" t="s">
        <v>24</v>
      </c>
      <c r="E32" s="24">
        <v>10</v>
      </c>
      <c r="F32" s="99">
        <v>4</v>
      </c>
      <c r="G32" s="99"/>
      <c r="H32" s="99">
        <f>(InvoiceDetails[[#This Row],[Menge]]*InvoiceDetails[[#This Row],[Einheitspreis]])-InvoiceDetails[[#This Row],[Rabatt]]</f>
        <v>40</v>
      </c>
    </row>
    <row r="33" spans="2:8" ht="33.9" customHeight="1" x14ac:dyDescent="0.3">
      <c r="B33" s="5" t="s">
        <v>162</v>
      </c>
      <c r="C33" s="5" t="s">
        <v>18</v>
      </c>
      <c r="D33" s="5" t="s">
        <v>25</v>
      </c>
      <c r="E33" s="24">
        <v>5</v>
      </c>
      <c r="F33" s="99">
        <v>8</v>
      </c>
      <c r="G33" s="99"/>
      <c r="H33" s="99">
        <f>(InvoiceDetails[[#This Row],[Menge]]*InvoiceDetails[[#This Row],[Einheitspreis]])-InvoiceDetails[[#This Row],[Rabatt]]</f>
        <v>40</v>
      </c>
    </row>
    <row r="34" spans="2:8" ht="33.9" customHeight="1" x14ac:dyDescent="0.3">
      <c r="B34" s="5" t="s">
        <v>163</v>
      </c>
      <c r="C34" s="5" t="s">
        <v>18</v>
      </c>
      <c r="D34" s="5" t="s">
        <v>26</v>
      </c>
      <c r="E34" s="24">
        <v>70</v>
      </c>
      <c r="F34" s="99">
        <v>6</v>
      </c>
      <c r="G34" s="99"/>
      <c r="H34" s="99">
        <f>(InvoiceDetails[[#This Row],[Menge]]*InvoiceDetails[[#This Row],[Einheitspreis]])-InvoiceDetails[[#This Row],[Rabatt]]</f>
        <v>420</v>
      </c>
    </row>
    <row r="35" spans="2:8" ht="33.9" customHeight="1" x14ac:dyDescent="0.3">
      <c r="B35" s="5" t="s">
        <v>164</v>
      </c>
      <c r="C35" s="5" t="s">
        <v>18</v>
      </c>
      <c r="D35" s="5" t="s">
        <v>27</v>
      </c>
      <c r="E35" s="24">
        <v>25</v>
      </c>
      <c r="F35" s="99">
        <v>4</v>
      </c>
      <c r="G35" s="99"/>
      <c r="H35" s="99">
        <f>(InvoiceDetails[[#This Row],[Menge]]*InvoiceDetails[[#This Row],[Einheitspreis]])-InvoiceDetails[[#This Row],[Rabatt]]</f>
        <v>100</v>
      </c>
    </row>
    <row r="36" spans="2:8" ht="33.9" customHeight="1" x14ac:dyDescent="0.3">
      <c r="B36" s="5" t="s">
        <v>165</v>
      </c>
      <c r="C36" s="5" t="s">
        <v>18</v>
      </c>
      <c r="D36" s="5" t="s">
        <v>28</v>
      </c>
      <c r="E36" s="24">
        <v>5</v>
      </c>
      <c r="F36" s="99">
        <v>7</v>
      </c>
      <c r="G36" s="99">
        <v>3</v>
      </c>
      <c r="H36" s="99">
        <f>(InvoiceDetails[[#This Row],[Menge]]*InvoiceDetails[[#This Row],[Einheitspreis]])-InvoiceDetails[[#This Row],[Rabatt]]</f>
        <v>32</v>
      </c>
    </row>
    <row r="37" spans="2:8" ht="33.9" customHeight="1" x14ac:dyDescent="0.3">
      <c r="B37" s="5" t="s">
        <v>166</v>
      </c>
      <c r="C37" s="5" t="s">
        <v>18</v>
      </c>
      <c r="D37" s="5" t="s">
        <v>29</v>
      </c>
      <c r="E37" s="24">
        <v>80</v>
      </c>
      <c r="F37" s="99">
        <v>1</v>
      </c>
      <c r="G37" s="99"/>
      <c r="H37" s="99">
        <f>(InvoiceDetails[[#This Row],[Menge]]*InvoiceDetails[[#This Row],[Einheitspreis]])-InvoiceDetails[[#This Row],[Rabatt]]</f>
        <v>80</v>
      </c>
    </row>
    <row r="38" spans="2:8" ht="33.9" customHeight="1" x14ac:dyDescent="0.3">
      <c r="B38" s="5" t="s">
        <v>167</v>
      </c>
      <c r="C38" s="5" t="s">
        <v>18</v>
      </c>
      <c r="D38" s="5" t="s">
        <v>30</v>
      </c>
      <c r="E38" s="24">
        <v>65</v>
      </c>
      <c r="F38" s="99">
        <v>7</v>
      </c>
      <c r="G38" s="99"/>
      <c r="H38" s="99">
        <f>(InvoiceDetails[[#This Row],[Menge]]*InvoiceDetails[[#This Row],[Einheitspreis]])-InvoiceDetails[[#This Row],[Rabatt]]</f>
        <v>455</v>
      </c>
    </row>
    <row r="39" spans="2:8" ht="33.9" customHeight="1" x14ac:dyDescent="0.3">
      <c r="B39" s="5" t="s">
        <v>168</v>
      </c>
      <c r="C39" s="5" t="s">
        <v>18</v>
      </c>
      <c r="D39" s="5" t="s">
        <v>31</v>
      </c>
      <c r="E39" s="24">
        <v>44</v>
      </c>
      <c r="F39" s="99">
        <v>1</v>
      </c>
      <c r="G39" s="99"/>
      <c r="H39" s="99">
        <f>(InvoiceDetails[[#This Row],[Menge]]*InvoiceDetails[[#This Row],[Einheitspreis]])-InvoiceDetails[[#This Row],[Rabatt]]</f>
        <v>44</v>
      </c>
    </row>
  </sheetData>
  <sheetProtection formatCells="0" formatColumns="0" formatRows="0" insertRows="0" deleteRows="0" selectLockedCells="1" sort="0" autoFilter="0" pivotTables="0"/>
  <conditionalFormatting sqref="C3:C39">
    <cfRule type="expression" dxfId="29" priority="52">
      <formula>COUNTIF($C$3:$C$39,C3)&gt;25</formula>
    </cfRule>
  </conditionalFormatting>
  <dataValidations count="1">
    <dataValidation type="list" allowBlank="1" showInputMessage="1" showErrorMessage="1" errorTitle="Invalid Data" error="Please select an Invoice from this list. If your Invoice No. isn't shown, check the worksheet named Invoices - Main." sqref="C3:C39" xr:uid="{00000000-0002-0000-0300-000000000000}">
      <formula1>Invoice_No</formula1>
    </dataValidation>
  </dataValidations>
  <printOptions horizontalCentered="1"/>
  <pageMargins left="0.25" right="0.25" top="0.75" bottom="0.75" header="0.3" footer="0.3"/>
  <pageSetup fitToHeight="0" orientation="landscape" r:id="rId1"/>
  <headerFooter differentFirst="1">
    <oddFooter>Page &amp;P of &amp;N</oddFooter>
  </headerFooter>
  <ignoredErrors>
    <ignoredError sqref="H28:H39" emptyCellReference="1"/>
  </ignoredError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Über diesen Rechnungstracker</vt:lpstr>
      <vt:lpstr>Rechnung</vt:lpstr>
      <vt:lpstr>Kunden</vt:lpstr>
      <vt:lpstr>Rechnungen – Haupt</vt:lpstr>
      <vt:lpstr>Rechnungsdetails</vt:lpstr>
      <vt:lpstr>CompanyName</vt:lpstr>
      <vt:lpstr>CustomerLookup</vt:lpstr>
      <vt:lpstr>Invoice_No</vt:lpstr>
      <vt:lpstr>rngInvoice</vt:lpstr>
      <vt:lpstr>Kunden!Títulos_a_imprimir</vt:lpstr>
      <vt:lpstr>'Rechnungen – Haupt'!Títulos_a_imprimir</vt:lpstr>
      <vt:lpstr>Rechnungsdetails!Títulos_a_imprimir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2018-05-15T09:01:18Z</dcterms:created>
  <dcterms:modified xsi:type="dcterms:W3CDTF">2026-01-04T19:58:36Z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2018-05-15T09:02:22.2234149Z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